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490" windowHeight="7155" activeTab="1"/>
  </bookViews>
  <sheets>
    <sheet name="Graficos" sheetId="1" r:id="rId1"/>
    <sheet name="Datos en bruto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9" i="4" l="1"/>
  <c r="C138" i="4"/>
  <c r="C133" i="4"/>
  <c r="C132" i="4"/>
  <c r="C131" i="4"/>
  <c r="E215" i="4"/>
  <c r="D215" i="4"/>
  <c r="E207" i="4"/>
  <c r="D207" i="4"/>
  <c r="E200" i="4"/>
  <c r="D200" i="4"/>
  <c r="E190" i="4"/>
  <c r="D190" i="4"/>
  <c r="E183" i="4"/>
  <c r="D183" i="4"/>
  <c r="E165" i="4"/>
  <c r="D165" i="4"/>
  <c r="E140" i="4"/>
  <c r="D140" i="4"/>
  <c r="E133" i="4"/>
  <c r="D133" i="4"/>
  <c r="E126" i="4"/>
  <c r="D126" i="4"/>
  <c r="E119" i="4"/>
  <c r="D119" i="4"/>
  <c r="E111" i="4"/>
  <c r="D111" i="4"/>
  <c r="E104" i="4"/>
  <c r="D104" i="4"/>
  <c r="E97" i="4"/>
  <c r="D97" i="4"/>
  <c r="E82" i="4"/>
  <c r="E73" i="4"/>
  <c r="D73" i="4"/>
  <c r="E66" i="4"/>
  <c r="D66" i="4"/>
  <c r="E47" i="4"/>
  <c r="D47" i="4"/>
  <c r="E31" i="4"/>
  <c r="F219" i="1"/>
  <c r="F220" i="1"/>
  <c r="F221" i="1"/>
  <c r="F222" i="1"/>
  <c r="F223" i="1"/>
  <c r="F224" i="1"/>
  <c r="F225" i="1"/>
  <c r="F226" i="1"/>
</calcChain>
</file>

<file path=xl/sharedStrings.xml><?xml version="1.0" encoding="utf-8"?>
<sst xmlns="http://schemas.openxmlformats.org/spreadsheetml/2006/main" count="329" uniqueCount="135">
  <si>
    <t>¿Cómo gestionas tus hipoglucemias?</t>
  </si>
  <si>
    <t>Número de usuarios que han respondido la encuesta</t>
  </si>
  <si>
    <t>¿Cuál es su sexo?</t>
  </si>
  <si>
    <t>Valores</t>
  </si>
  <si>
    <t>Hombre</t>
  </si>
  <si>
    <t>Mujer</t>
  </si>
  <si>
    <t>¿Qué tipo de diabetes tiene?</t>
  </si>
  <si>
    <t>Diabetes tipo 1</t>
  </si>
  <si>
    <t>Diabetes tipo 2</t>
  </si>
  <si>
    <t>Diabetes Gestacional</t>
  </si>
  <si>
    <t>Ninguna de las 3 anteriores</t>
  </si>
  <si>
    <t>Si</t>
  </si>
  <si>
    <t>No</t>
  </si>
  <si>
    <t>¿Qué tratamiento de insulina lleva?</t>
  </si>
  <si>
    <t>Sólo Insulina Basal</t>
  </si>
  <si>
    <t>Nefropatía (daños en riñones)</t>
  </si>
  <si>
    <t>Neuropatía (daños en nervios)</t>
  </si>
  <si>
    <t>No tengo complicaciones derivadas de mi diabetes</t>
  </si>
  <si>
    <t>¿Con qué frecuencia sufre hipoglucemias?</t>
  </si>
  <si>
    <t>Más de 1 a la semana</t>
  </si>
  <si>
    <t>1 a la semana</t>
  </si>
  <si>
    <t>1 al mes</t>
  </si>
  <si>
    <t>1 cada 6 meses</t>
  </si>
  <si>
    <t>1 al año</t>
  </si>
  <si>
    <t>¿Ha sufrido alguna hipoglucemia grave en el último año que haya necesitado de la ayuda de teceras personas?</t>
  </si>
  <si>
    <t>¿De qué manera cree que las hipoglucemias condicionan su vida? Puede contestar varias opciones</t>
  </si>
  <si>
    <t>Me limitan habitualmente en mi vida diaria</t>
  </si>
  <si>
    <t>Me condicionan algunas actividades en mi vida diaria</t>
  </si>
  <si>
    <t>Solo me condicionan en alguna ocasión</t>
  </si>
  <si>
    <t>No me limitan en nada</t>
  </si>
  <si>
    <t>¿De 1 a 10 cómo definiría su miedo a las hipoglucemias? siendo 1 poco y 10 mucho</t>
  </si>
  <si>
    <t>¿Cree que las hipoglucemias le condicionan para alcanzar el control?</t>
  </si>
  <si>
    <t>¿Cree que sufrir hipoglucemias puede provocar que se ponga menos insulina de la necesaria por miedo a sufrir otra hipoglucemia?</t>
  </si>
  <si>
    <t>¿Cómo actúa respecto a la dosis de insulina cuando ha tenido hipoglucemias previas?</t>
  </si>
  <si>
    <t>Mantiene la dosis habitual, no acostumbra a cambiar la pauta de insulina</t>
  </si>
  <si>
    <t>Reduce automáticamente la dosis de insulina para evitar nuevas hipoglucemias</t>
  </si>
  <si>
    <t>Espera a comprobar si realiza hipoglucemias de repetición para modificar el tratamiento</t>
  </si>
  <si>
    <t>Si dispusiera de una insulina basal con un menor riesgo de hipoglucemias , ¿aumentaría las dosis de insulina basal para llegar con mejor control por la mañana?</t>
  </si>
  <si>
    <t>¿Conoce las diferencias entre insulinas de acción rápida e insulinas basales?</t>
  </si>
  <si>
    <t>¿Se pincha la insulina basal/ lenta todos los días?</t>
  </si>
  <si>
    <t>En caso que la contestación sea No: ¿Qué porcentaje de días cree que no se pincha la insulina basal?</t>
  </si>
  <si>
    <t>No me pincho la insulina basal 1 vez a la semana</t>
  </si>
  <si>
    <t>No me pincho la insulina basal  1 vez cada 6 meses</t>
  </si>
  <si>
    <t>No me pincho la insulina basal  1 vez al año</t>
  </si>
  <si>
    <t>¿Si no se la pincha todos los días cuales son las posibles razones? Puede contestar varias opciones si quiere.</t>
  </si>
  <si>
    <t>Me olvido de pincharla.</t>
  </si>
  <si>
    <t>Tras una hipoglucemia, por miedo a repetirla.</t>
  </si>
  <si>
    <t>Sino me encuentro bien no me pincho la insulina</t>
  </si>
  <si>
    <t>¿Se pincha la insulina basal/ lenta a la misma hora?</t>
  </si>
  <si>
    <t>Siempre</t>
  </si>
  <si>
    <t>Casi Siempre</t>
  </si>
  <si>
    <t>Casi Nunca</t>
  </si>
  <si>
    <t>Nunca</t>
  </si>
  <si>
    <t>¿Cómo debiera ser una insulina basal para mejorar la vida de las personas con diabetes?</t>
  </si>
  <si>
    <t>Más duradera (duración de acción más de 24h)</t>
  </si>
  <si>
    <t>¿Cuál es su último dato de HbA1c ( Hemoglobina Glicosilada)?</t>
  </si>
  <si>
    <t>Menor a 7%</t>
  </si>
  <si>
    <t>De 7% a 8%</t>
  </si>
  <si>
    <t>De 8% a 9%</t>
  </si>
  <si>
    <t>De 9% a 10%</t>
  </si>
  <si>
    <t>Mayor a 10%</t>
  </si>
  <si>
    <t>¿Cree que sus niveles de azúcar son los mejores que puedes alcanzar?</t>
  </si>
  <si>
    <t>¿Cuál es su último valor de glucemia en ayunas?</t>
  </si>
  <si>
    <t>Menor a 80 mg/dL</t>
  </si>
  <si>
    <t>Entre 80 y 120 mg/dL</t>
  </si>
  <si>
    <t>Entre 121 y 140 mg/dL</t>
  </si>
  <si>
    <t>Entre 141 y 180 mg/dL</t>
  </si>
  <si>
    <t>Más de 180 mg/dL</t>
  </si>
  <si>
    <t>¿Cree que se podrían mejorar sus valores de control en ayunas?</t>
  </si>
  <si>
    <t>El límite de la glucemia en ayunas para estar controlado es de 130, ¿Sin embargo, sabe cuál es el límite de la glucosa después de las comidas?</t>
  </si>
  <si>
    <t>Menor de 140 mg/dL</t>
  </si>
  <si>
    <t>Menor de 150 mg/dL</t>
  </si>
  <si>
    <t>Menor de 180 mg/dL</t>
  </si>
  <si>
    <t>Si considera que no está en valores de control aceptables ¿cuales cree que son los motivos?</t>
  </si>
  <si>
    <t>Problemas para controlar la glucemia en ayunas</t>
  </si>
  <si>
    <t>Problemas para controlar la glucemia de después de las comidas</t>
  </si>
  <si>
    <t>¿Cuáles cree que son las causas?</t>
  </si>
  <si>
    <t>Falta de conocimientos sobre la alimentación que debo seguir</t>
  </si>
  <si>
    <t>Falta de motivación para controlar la dieta</t>
  </si>
  <si>
    <t>Falta de conocimientos sobre las insulinas y la modificación de las dosis</t>
  </si>
  <si>
    <t>Falta de tiras para realizarme suficientes controles de glucemia</t>
  </si>
  <si>
    <t>Falta de motivación para controlar mejor mis glucemias</t>
  </si>
  <si>
    <t>La propia dificultad inherente al control de la diabetes</t>
  </si>
  <si>
    <t>¿Cuál es su edad?</t>
  </si>
  <si>
    <t>APP</t>
  </si>
  <si>
    <t>CANAL DIABETES</t>
  </si>
  <si>
    <t>¿Utiliza tratamiento con insulina?</t>
  </si>
  <si>
    <t>Nc</t>
  </si>
  <si>
    <t>niños (3-17)</t>
  </si>
  <si>
    <t>adolescentes (18-25)</t>
  </si>
  <si>
    <t>joven (26-40)</t>
  </si>
  <si>
    <t>adullto (41-65)</t>
  </si>
  <si>
    <t>mayores (66-100)</t>
  </si>
  <si>
    <t>Insulina en múltiples dosis (Insulina Basal+ Bolus de rápida)</t>
  </si>
  <si>
    <t>Insulina Premezclada (mezcla de rápida+ NPH)</t>
  </si>
  <si>
    <t>Perfusor continuo de insulina (Bomba de insulina)</t>
  </si>
  <si>
    <t>Retinopatía diabética (problemas visión)</t>
  </si>
  <si>
    <t>¿Qué tipo de complicaciones tiene derivada de su diabetes?</t>
  </si>
  <si>
    <t>Enfermedades cardiovasculares (daños en los vasos sanguíneos y el corazón)</t>
  </si>
  <si>
    <t>NC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</si>
  <si>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</si>
  <si>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</si>
  <si>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</si>
  <si>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</si>
  <si>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</si>
  <si>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</si>
  <si>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</si>
  <si>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</si>
  <si>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</si>
  <si>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</si>
  <si>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</si>
  <si>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</si>
  <si>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</si>
  <si>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</si>
  <si>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</si>
  <si>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</si>
  <si>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</si>
  <si>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No me pincho la insulina basal 1 vez al mes</t>
  </si>
  <si>
    <t>18.</t>
  </si>
  <si>
    <t>No tengo insulina, he olvidado comprarla.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</si>
  <si>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</si>
  <si>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</si>
  <si>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</si>
  <si>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</si>
  <si>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</si>
  <si>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</si>
  <si>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</si>
  <si>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</si>
  <si>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</si>
  <si>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TOTAL</t>
  </si>
  <si>
    <t xml:space="preserve">Número de usuarios que han respondido la encuesta. </t>
  </si>
  <si>
    <t>¿Si no se la pincha todos los días cuales son las posibles razones? Puede contestar varias opciones.</t>
  </si>
  <si>
    <t>Más segura (menor probabilidad de provocar hipoglucemias)</t>
  </si>
  <si>
    <t>Más  flexible (que se pueda pinchar en diferentes horarios)</t>
  </si>
  <si>
    <t>Más fácil de utilizar (dispositivo de inyección de fácil uso)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</si>
</sst>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DC3E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6" fillId="5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0" fillId="6" borderId="0" xfId="0" applyFont="1" applyFill="1" applyBorder="1"/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7" xfId="0" applyFont="1" applyFill="1" applyBorder="1" applyAlignment="1"/>
    <xf numFmtId="0" fontId="7" fillId="6" borderId="5" xfId="0" applyFont="1" applyFill="1" applyBorder="1" applyAlignment="1"/>
    <xf numFmtId="0" fontId="10" fillId="6" borderId="6" xfId="0" applyFont="1" applyFill="1" applyBorder="1"/>
    <xf numFmtId="0" fontId="0" fillId="0" borderId="0" xfId="0"/>
    <xf numFmtId="0" fontId="4" fillId="2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7" fillId="6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2F65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0070C0"/>
              </a:solidFill>
            </c:spPr>
          </c:dPt>
          <c:dPt>
            <c:idx val="4"/>
            <c:bubble3D val="0"/>
            <c:spPr>
              <a:solidFill>
                <a:srgbClr val="F2F656"/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bruto'!$B$12:$B$17</c:f>
              <c:strCache>
                <c:ptCount val="6"/>
                <c:pt idx="0">
                  <c:v>niños (3-17)</c:v>
                </c:pt>
                <c:pt idx="1">
                  <c:v>adolescentes (18-25)</c:v>
                </c:pt>
                <c:pt idx="2">
                  <c:v>joven (26-40)</c:v>
                </c:pt>
                <c:pt idx="3">
                  <c:v>adullto (41-65)</c:v>
                </c:pt>
                <c:pt idx="4">
                  <c:v>mayores (66-100)</c:v>
                </c:pt>
                <c:pt idx="5">
                  <c:v>Nc</c:v>
                </c:pt>
              </c:strCache>
            </c:strRef>
          </c:cat>
          <c:val>
            <c:numRef>
              <c:f>'Datos en bruto'!$C$12:$C$17</c:f>
              <c:numCache>
                <c:formatCode>General</c:formatCode>
                <c:ptCount val="6"/>
                <c:pt idx="0">
                  <c:v>55</c:v>
                </c:pt>
                <c:pt idx="1">
                  <c:v>41</c:v>
                </c:pt>
                <c:pt idx="2">
                  <c:v>127</c:v>
                </c:pt>
                <c:pt idx="3">
                  <c:v>133</c:v>
                </c:pt>
                <c:pt idx="4">
                  <c:v>15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bruto'!$B$78:$B$82</c:f>
              <c:strCache>
                <c:ptCount val="5"/>
                <c:pt idx="0">
                  <c:v>Me limitan habitualmente en mi vida diaria</c:v>
                </c:pt>
                <c:pt idx="1">
                  <c:v>Me condicionan algunas actividades en mi vida diaria</c:v>
                </c:pt>
                <c:pt idx="2">
                  <c:v>Solo me condicionan en alguna ocasión</c:v>
                </c:pt>
                <c:pt idx="3">
                  <c:v>No me limitan en nada</c:v>
                </c:pt>
                <c:pt idx="4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bruto'!$B$78:$B$82</c:f>
              <c:strCache>
                <c:ptCount val="5"/>
                <c:pt idx="0">
                  <c:v>Me limitan habitualmente en mi vida diaria</c:v>
                </c:pt>
                <c:pt idx="1">
                  <c:v>Me condicionan algunas actividades en mi vida diaria</c:v>
                </c:pt>
                <c:pt idx="2">
                  <c:v>Solo me condicionan en alguna ocasión</c:v>
                </c:pt>
                <c:pt idx="3">
                  <c:v>No me limitan en nada</c:v>
                </c:pt>
                <c:pt idx="4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4"/>
              <c:layout>
                <c:manualLayout>
                  <c:x val="5.8860454943132105E-3"/>
                  <c:y val="-1.846748323126275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bruto'!$B$78:$B$82</c:f>
              <c:strCache>
                <c:ptCount val="5"/>
                <c:pt idx="0">
                  <c:v>Me limitan habitualmente en mi vida diaria</c:v>
                </c:pt>
                <c:pt idx="1">
                  <c:v>Me condicionan algunas actividades en mi vida diaria</c:v>
                </c:pt>
                <c:pt idx="2">
                  <c:v>Solo me condicionan en alguna ocasión</c:v>
                </c:pt>
                <c:pt idx="3">
                  <c:v>No me limitan en nada</c:v>
                </c:pt>
                <c:pt idx="4">
                  <c:v>Nc</c:v>
                </c:pt>
              </c:strCache>
            </c:strRef>
          </c:cat>
          <c:val>
            <c:numRef>
              <c:f>'Datos en bruto'!$C$78:$C$82</c:f>
              <c:numCache>
                <c:formatCode>General</c:formatCode>
                <c:ptCount val="5"/>
                <c:pt idx="0">
                  <c:v>41</c:v>
                </c:pt>
                <c:pt idx="1">
                  <c:v>84</c:v>
                </c:pt>
                <c:pt idx="2">
                  <c:v>163</c:v>
                </c:pt>
                <c:pt idx="3">
                  <c:v>80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629658792650919"/>
          <c:y val="0.20619932925051035"/>
          <c:w val="0.45804702537182856"/>
          <c:h val="0.76341170895304766"/>
        </c:manualLayout>
      </c:layout>
      <c:pieChart>
        <c:varyColors val="1"/>
        <c:ser>
          <c:idx val="2"/>
          <c:order val="2"/>
          <c:tx>
            <c:v>Nivel de miedo</c:v>
          </c:tx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/>
              </a:solidFill>
            </c:spPr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10"/>
              <c:layout>
                <c:manualLayout>
                  <c:x val="-5.7412510936132987E-3"/>
                  <c:y val="6.250729075532225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bruto'!$B$87:$B$97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NC</c:v>
                </c:pt>
              </c:strCache>
            </c:strRef>
          </c:cat>
          <c:val>
            <c:numRef>
              <c:f>'Datos en bruto'!$C$87:$C$97</c:f>
              <c:numCache>
                <c:formatCode>General</c:formatCode>
                <c:ptCount val="11"/>
                <c:pt idx="0">
                  <c:v>25</c:v>
                </c:pt>
                <c:pt idx="1">
                  <c:v>28</c:v>
                </c:pt>
                <c:pt idx="2">
                  <c:v>40</c:v>
                </c:pt>
                <c:pt idx="3">
                  <c:v>31</c:v>
                </c:pt>
                <c:pt idx="4">
                  <c:v>44</c:v>
                </c:pt>
                <c:pt idx="5">
                  <c:v>40</c:v>
                </c:pt>
                <c:pt idx="6">
                  <c:v>45</c:v>
                </c:pt>
                <c:pt idx="7">
                  <c:v>51</c:v>
                </c:pt>
                <c:pt idx="8">
                  <c:v>22</c:v>
                </c:pt>
                <c:pt idx="9">
                  <c:v>38</c:v>
                </c:pt>
                <c:pt idx="10">
                  <c:v>11</c:v>
                </c:pt>
              </c:numCache>
            </c:numRef>
          </c:val>
        </c:ser>
        <c:ser>
          <c:idx val="0"/>
          <c:order val="0"/>
          <c:cat>
            <c:strRef>
              <c:f>'Datos en bruto'!$B$87:$B$97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bruto'!$B$87:$B$97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75131233595796"/>
          <c:y val="5.6085228929717117E-2"/>
          <c:w val="9.102646544181979E-2"/>
          <c:h val="0.89234361329833767"/>
        </c:manualLayout>
      </c:layout>
      <c:overlay val="0"/>
      <c:txPr>
        <a:bodyPr/>
        <a:lstStyle/>
        <a:p>
          <a:pPr>
            <a:defRPr sz="110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bruto'!$B$102:$B$104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bruto'!$B$102:$B$104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/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2"/>
              <c:layout>
                <c:manualLayout>
                  <c:x val="2.0661636045494311E-3"/>
                  <c:y val="2.989938757655293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bruto'!$B$102:$B$104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bruto'!$C$102:$C$104</c:f>
              <c:numCache>
                <c:formatCode>General</c:formatCode>
                <c:ptCount val="3"/>
                <c:pt idx="0">
                  <c:v>228</c:v>
                </c:pt>
                <c:pt idx="1">
                  <c:v>140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301509186351696"/>
          <c:y val="0.36053514144065324"/>
          <c:w val="7.9762685914260723E-2"/>
          <c:h val="0.2511515748031495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bruto'!$B$109:$B$111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bruto'!$B$109:$B$111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bruto'!$B$109:$B$111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bruto'!$C$109:$C$111</c:f>
              <c:numCache>
                <c:formatCode>General</c:formatCode>
                <c:ptCount val="3"/>
                <c:pt idx="0">
                  <c:v>173</c:v>
                </c:pt>
                <c:pt idx="1">
                  <c:v>179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579286964129484"/>
          <c:y val="0.34201662292213475"/>
          <c:w val="7.4207130358705159E-2"/>
          <c:h val="0.32522564887722366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bruto'!$B$116:$B$119</c:f>
              <c:strCache>
                <c:ptCount val="4"/>
                <c:pt idx="0">
                  <c:v>Mantiene la dosis habitual, no acostumbra a cambiar la pauta de insulina</c:v>
                </c:pt>
                <c:pt idx="1">
                  <c:v>Reduce automáticamente la dosis de insulina para evitar nuevas hipoglucemias</c:v>
                </c:pt>
                <c:pt idx="2">
                  <c:v>Espera a comprobar si realiza hipoglucemias de repetición para modificar el tratamiento</c:v>
                </c:pt>
                <c:pt idx="3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bruto'!$B$116:$B$119</c:f>
              <c:strCache>
                <c:ptCount val="4"/>
                <c:pt idx="0">
                  <c:v>Mantiene la dosis habitual, no acostumbra a cambiar la pauta de insulina</c:v>
                </c:pt>
                <c:pt idx="1">
                  <c:v>Reduce automáticamente la dosis de insulina para evitar nuevas hipoglucemias</c:v>
                </c:pt>
                <c:pt idx="2">
                  <c:v>Espera a comprobar si realiza hipoglucemias de repetición para modificar el tratamiento</c:v>
                </c:pt>
                <c:pt idx="3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bruto'!$B$116:$B$119</c:f>
              <c:strCache>
                <c:ptCount val="4"/>
                <c:pt idx="0">
                  <c:v>Mantiene la dosis habitual, no acostumbra a cambiar la pauta de insulina</c:v>
                </c:pt>
                <c:pt idx="1">
                  <c:v>Reduce automáticamente la dosis de insulina para evitar nuevas hipoglucemias</c:v>
                </c:pt>
                <c:pt idx="2">
                  <c:v>Espera a comprobar si realiza hipoglucemias de repetición para modificar el tratamiento</c:v>
                </c:pt>
                <c:pt idx="3">
                  <c:v>Nc</c:v>
                </c:pt>
              </c:strCache>
            </c:strRef>
          </c:cat>
          <c:val>
            <c:numRef>
              <c:f>'Datos en bruto'!$C$116:$C$119</c:f>
              <c:numCache>
                <c:formatCode>General</c:formatCode>
                <c:ptCount val="4"/>
                <c:pt idx="0">
                  <c:v>71</c:v>
                </c:pt>
                <c:pt idx="1">
                  <c:v>69</c:v>
                </c:pt>
                <c:pt idx="2">
                  <c:v>198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bruto'!$B$124:$B$126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bruto'!$B$124:$B$126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bruto'!$B$124:$B$126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bruto'!$C$124:$C$126</c:f>
              <c:numCache>
                <c:formatCode>General</c:formatCode>
                <c:ptCount val="3"/>
                <c:pt idx="0">
                  <c:v>234</c:v>
                </c:pt>
                <c:pt idx="1">
                  <c:v>105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341797900262468"/>
          <c:y val="0.39757217847769027"/>
          <c:w val="7.9915354330708663E-2"/>
          <c:h val="0.2511515748031495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bruto'!$B$131:$B$133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bruto'!$B$131:$B$133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bruto'!$B$131:$B$133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bruto'!$C$131:$C$133</c:f>
              <c:numCache>
                <c:formatCode>General</c:formatCode>
                <c:ptCount val="3"/>
                <c:pt idx="0">
                  <c:v>321</c:v>
                </c:pt>
                <c:pt idx="1">
                  <c:v>36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90398075240597"/>
          <c:y val="0.37442403032954213"/>
          <c:w val="7.9762685914260723E-2"/>
          <c:h val="0.2511515748031495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bruto'!$B$138:$B$140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bruto'!$B$138:$B$140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bruto'!$B$138:$B$140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bruto'!$C$138:$C$140</c:f>
              <c:numCache>
                <c:formatCode>General</c:formatCode>
                <c:ptCount val="3"/>
                <c:pt idx="0">
                  <c:v>299</c:v>
                </c:pt>
                <c:pt idx="1">
                  <c:v>55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968175853018363"/>
          <c:y val="0.36979440069991254"/>
          <c:w val="0.10476268591426072"/>
          <c:h val="0.28818861184018663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bruto'!$B$161:$B$165</c:f>
              <c:strCache>
                <c:ptCount val="5"/>
                <c:pt idx="0">
                  <c:v>Siempre</c:v>
                </c:pt>
                <c:pt idx="1">
                  <c:v>Casi Siempre</c:v>
                </c:pt>
                <c:pt idx="2">
                  <c:v>Casi Nunca</c:v>
                </c:pt>
                <c:pt idx="3">
                  <c:v>Nunca</c:v>
                </c:pt>
                <c:pt idx="4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bruto'!$B$161:$B$165</c:f>
              <c:strCache>
                <c:ptCount val="5"/>
                <c:pt idx="0">
                  <c:v>Siempre</c:v>
                </c:pt>
                <c:pt idx="1">
                  <c:v>Casi Siempre</c:v>
                </c:pt>
                <c:pt idx="2">
                  <c:v>Casi Nunca</c:v>
                </c:pt>
                <c:pt idx="3">
                  <c:v>Nunca</c:v>
                </c:pt>
                <c:pt idx="4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2"/>
              <c:layout>
                <c:manualLayout>
                  <c:x val="9.3702974628171471E-3"/>
                  <c:y val="7.3053368328958876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bruto'!$B$161:$B$165</c:f>
              <c:strCache>
                <c:ptCount val="5"/>
                <c:pt idx="0">
                  <c:v>Siempre</c:v>
                </c:pt>
                <c:pt idx="1">
                  <c:v>Casi Siempre</c:v>
                </c:pt>
                <c:pt idx="2">
                  <c:v>Casi Nunca</c:v>
                </c:pt>
                <c:pt idx="3">
                  <c:v>Nunca</c:v>
                </c:pt>
                <c:pt idx="4">
                  <c:v>Nc</c:v>
                </c:pt>
              </c:strCache>
            </c:strRef>
          </c:cat>
          <c:val>
            <c:numRef>
              <c:f>'Datos en bruto'!$C$161:$C$165</c:f>
              <c:numCache>
                <c:formatCode>General</c:formatCode>
                <c:ptCount val="5"/>
                <c:pt idx="0">
                  <c:v>185</c:v>
                </c:pt>
                <c:pt idx="1">
                  <c:v>110</c:v>
                </c:pt>
                <c:pt idx="2">
                  <c:v>10</c:v>
                </c:pt>
                <c:pt idx="3">
                  <c:v>21</c:v>
                </c:pt>
                <c:pt idx="4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50065616797895"/>
          <c:y val="0.23978091280256639"/>
          <c:w val="0.25872156605424318"/>
          <c:h val="0.5250674394867308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bruto'!$B$170:$B$173</c:f>
              <c:strCache>
                <c:ptCount val="4"/>
                <c:pt idx="0">
                  <c:v>Más duradera (duración de acción más de 24h)</c:v>
                </c:pt>
                <c:pt idx="1">
                  <c:v>Más segura (menor probabilidad de provocar hipoglucemias)</c:v>
                </c:pt>
                <c:pt idx="2">
                  <c:v>Más  flexible (que se pueda pinchar en diferentes horarios)</c:v>
                </c:pt>
                <c:pt idx="3">
                  <c:v>Más fácil de utilizar (dispositivo de inyección de fácil uso)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bruto'!$B$170:$B$173</c:f>
              <c:strCache>
                <c:ptCount val="4"/>
                <c:pt idx="0">
                  <c:v>Más duradera (duración de acción más de 24h)</c:v>
                </c:pt>
                <c:pt idx="1">
                  <c:v>Más segura (menor probabilidad de provocar hipoglucemias)</c:v>
                </c:pt>
                <c:pt idx="2">
                  <c:v>Más  flexible (que se pueda pinchar en diferentes horarios)</c:v>
                </c:pt>
                <c:pt idx="3">
                  <c:v>Más fácil de utilizar (dispositivo de inyección de fácil uso)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bruto'!$B$170:$B$173</c:f>
              <c:strCache>
                <c:ptCount val="4"/>
                <c:pt idx="0">
                  <c:v>Más duradera (duración de acción más de 24h)</c:v>
                </c:pt>
                <c:pt idx="1">
                  <c:v>Más segura (menor probabilidad de provocar hipoglucemias)</c:v>
                </c:pt>
                <c:pt idx="2">
                  <c:v>Más  flexible (que se pueda pinchar en diferentes horarios)</c:v>
                </c:pt>
                <c:pt idx="3">
                  <c:v>Más fácil de utilizar (dispositivo de inyección de fácil uso)</c:v>
                </c:pt>
              </c:strCache>
            </c:strRef>
          </c:cat>
          <c:val>
            <c:numRef>
              <c:f>'Datos en bruto'!$C$170:$C$173</c:f>
              <c:numCache>
                <c:formatCode>General</c:formatCode>
                <c:ptCount val="4"/>
                <c:pt idx="0">
                  <c:v>149</c:v>
                </c:pt>
                <c:pt idx="1">
                  <c:v>203</c:v>
                </c:pt>
                <c:pt idx="2">
                  <c:v>68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681889763779528"/>
          <c:y val="0.1088079615048119"/>
          <c:w val="0.376514435695538"/>
          <c:h val="0.833310002916302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bruto'!$B$22:$B$23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'Datos en bruto'!$B$22:$B$23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bruto'!$B$22:$B$23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'Datos en bruto'!$C$22:$C$23</c:f>
              <c:numCache>
                <c:formatCode>General</c:formatCode>
                <c:ptCount val="2"/>
                <c:pt idx="0">
                  <c:v>174</c:v>
                </c:pt>
                <c:pt idx="1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612598425196849"/>
          <c:y val="0.31443095654709829"/>
          <c:w val="0.17276290463692037"/>
          <c:h val="0.33410104986876643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bruto'!$B$178:$B$183</c:f>
              <c:strCache>
                <c:ptCount val="6"/>
                <c:pt idx="0">
                  <c:v>Menor a 7%</c:v>
                </c:pt>
                <c:pt idx="1">
                  <c:v>De 7% a 8%</c:v>
                </c:pt>
                <c:pt idx="2">
                  <c:v>De 8% a 9%</c:v>
                </c:pt>
                <c:pt idx="3">
                  <c:v>De 9% a 10%</c:v>
                </c:pt>
                <c:pt idx="4">
                  <c:v>Mayor a 10%</c:v>
                </c:pt>
                <c:pt idx="5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bruto'!$B$178:$B$183</c:f>
              <c:strCache>
                <c:ptCount val="6"/>
                <c:pt idx="0">
                  <c:v>Menor a 7%</c:v>
                </c:pt>
                <c:pt idx="1">
                  <c:v>De 7% a 8%</c:v>
                </c:pt>
                <c:pt idx="2">
                  <c:v>De 8% a 9%</c:v>
                </c:pt>
                <c:pt idx="3">
                  <c:v>De 9% a 10%</c:v>
                </c:pt>
                <c:pt idx="4">
                  <c:v>Mayor a 10%</c:v>
                </c:pt>
                <c:pt idx="5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F2F656"/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4"/>
              <c:layout>
                <c:manualLayout>
                  <c:x val="1.2674540682414749E-2"/>
                  <c:y val="1.52190871974336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bruto'!$B$178:$B$183</c:f>
              <c:strCache>
                <c:ptCount val="6"/>
                <c:pt idx="0">
                  <c:v>Menor a 7%</c:v>
                </c:pt>
                <c:pt idx="1">
                  <c:v>De 7% a 8%</c:v>
                </c:pt>
                <c:pt idx="2">
                  <c:v>De 8% a 9%</c:v>
                </c:pt>
                <c:pt idx="3">
                  <c:v>De 9% a 10%</c:v>
                </c:pt>
                <c:pt idx="4">
                  <c:v>Mayor a 10%</c:v>
                </c:pt>
                <c:pt idx="5">
                  <c:v>Nc</c:v>
                </c:pt>
              </c:strCache>
            </c:strRef>
          </c:cat>
          <c:val>
            <c:numRef>
              <c:f>'Datos en bruto'!$C$178:$C$183</c:f>
              <c:numCache>
                <c:formatCode>General</c:formatCode>
                <c:ptCount val="6"/>
                <c:pt idx="0">
                  <c:v>169</c:v>
                </c:pt>
                <c:pt idx="1">
                  <c:v>134</c:v>
                </c:pt>
                <c:pt idx="2">
                  <c:v>28</c:v>
                </c:pt>
                <c:pt idx="3">
                  <c:v>15</c:v>
                </c:pt>
                <c:pt idx="4">
                  <c:v>8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997331583552061"/>
          <c:y val="0.19329286964129483"/>
          <c:w val="0.19502668416447944"/>
          <c:h val="0.618043890347039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bruto'!$B$188:$B$190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bruto'!$B$188:$B$190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bruto'!$B$188:$B$190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bruto'!$C$188:$C$190</c:f>
              <c:numCache>
                <c:formatCode>General</c:formatCode>
                <c:ptCount val="3"/>
                <c:pt idx="0">
                  <c:v>60</c:v>
                </c:pt>
                <c:pt idx="1">
                  <c:v>299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912620297462823"/>
          <c:y val="0.30497958588509771"/>
          <c:w val="0.10198490813648292"/>
          <c:h val="0.40392935258092738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bruto'!$B$195:$B$200</c:f>
              <c:strCache>
                <c:ptCount val="6"/>
                <c:pt idx="0">
                  <c:v>Menor a 80 mg/dL</c:v>
                </c:pt>
                <c:pt idx="1">
                  <c:v>Entre 80 y 120 mg/dL</c:v>
                </c:pt>
                <c:pt idx="2">
                  <c:v>Entre 121 y 140 mg/dL</c:v>
                </c:pt>
                <c:pt idx="3">
                  <c:v>Entre 141 y 180 mg/dL</c:v>
                </c:pt>
                <c:pt idx="4">
                  <c:v>Más de 180 mg/dL</c:v>
                </c:pt>
                <c:pt idx="5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bruto'!$B$195:$B$200</c:f>
              <c:strCache>
                <c:ptCount val="6"/>
                <c:pt idx="0">
                  <c:v>Menor a 80 mg/dL</c:v>
                </c:pt>
                <c:pt idx="1">
                  <c:v>Entre 80 y 120 mg/dL</c:v>
                </c:pt>
                <c:pt idx="2">
                  <c:v>Entre 121 y 140 mg/dL</c:v>
                </c:pt>
                <c:pt idx="3">
                  <c:v>Entre 141 y 180 mg/dL</c:v>
                </c:pt>
                <c:pt idx="4">
                  <c:v>Más de 180 mg/dL</c:v>
                </c:pt>
                <c:pt idx="5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bruto'!$B$195:$B$200</c:f>
              <c:strCache>
                <c:ptCount val="6"/>
                <c:pt idx="0">
                  <c:v>Menor a 80 mg/dL</c:v>
                </c:pt>
                <c:pt idx="1">
                  <c:v>Entre 80 y 120 mg/dL</c:v>
                </c:pt>
                <c:pt idx="2">
                  <c:v>Entre 121 y 140 mg/dL</c:v>
                </c:pt>
                <c:pt idx="3">
                  <c:v>Entre 141 y 180 mg/dL</c:v>
                </c:pt>
                <c:pt idx="4">
                  <c:v>Más de 180 mg/dL</c:v>
                </c:pt>
                <c:pt idx="5">
                  <c:v>Nc</c:v>
                </c:pt>
              </c:strCache>
            </c:strRef>
          </c:cat>
          <c:val>
            <c:numRef>
              <c:f>'Datos en bruto'!$C$195:$C$200</c:f>
              <c:numCache>
                <c:formatCode>General</c:formatCode>
                <c:ptCount val="6"/>
                <c:pt idx="0">
                  <c:v>51</c:v>
                </c:pt>
                <c:pt idx="1">
                  <c:v>153</c:v>
                </c:pt>
                <c:pt idx="2">
                  <c:v>85</c:v>
                </c:pt>
                <c:pt idx="3">
                  <c:v>52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95888013998249"/>
          <c:y val="0.216441017789443"/>
          <c:w val="0.30259667541557306"/>
          <c:h val="0.567117964421114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95188101487314"/>
          <c:y val="8.564814814814814E-2"/>
          <c:w val="0.51666666666666672"/>
          <c:h val="0.86111111111111116"/>
        </c:manualLayout>
      </c:layout>
      <c:pieChart>
        <c:varyColors val="1"/>
        <c:ser>
          <c:idx val="0"/>
          <c:order val="0"/>
          <c:cat>
            <c:strRef>
              <c:f>'Datos en bruto'!$B$205:$B$207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bruto'!$B$205:$B$207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bruto'!$B$205:$B$207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bruto'!$C$205:$C$207</c:f>
              <c:numCache>
                <c:formatCode>General</c:formatCode>
                <c:ptCount val="3"/>
                <c:pt idx="0">
                  <c:v>305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023731408573926"/>
          <c:y val="0.31886847477398661"/>
          <c:w val="0.12420713035870516"/>
          <c:h val="0.3530034266550014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8910761154855E-2"/>
          <c:y val="8.564814814814814E-2"/>
          <c:w val="0.51388888888888884"/>
          <c:h val="0.85648148148148151"/>
        </c:manualLayout>
      </c:layout>
      <c:pieChart>
        <c:varyColors val="1"/>
        <c:ser>
          <c:idx val="0"/>
          <c:order val="0"/>
          <c:cat>
            <c:strRef>
              <c:f>'Datos en bruto'!$B$212:$B$215</c:f>
              <c:strCache>
                <c:ptCount val="4"/>
                <c:pt idx="0">
                  <c:v>Menor de 140 mg/dL</c:v>
                </c:pt>
                <c:pt idx="1">
                  <c:v>Menor de 150 mg/dL</c:v>
                </c:pt>
                <c:pt idx="2">
                  <c:v>Menor de 180 mg/dL</c:v>
                </c:pt>
                <c:pt idx="3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bruto'!$B$212:$B$215</c:f>
              <c:strCache>
                <c:ptCount val="4"/>
                <c:pt idx="0">
                  <c:v>Menor de 140 mg/dL</c:v>
                </c:pt>
                <c:pt idx="1">
                  <c:v>Menor de 150 mg/dL</c:v>
                </c:pt>
                <c:pt idx="2">
                  <c:v>Menor de 180 mg/dL</c:v>
                </c:pt>
                <c:pt idx="3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2F65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bruto'!$B$212:$B$215</c:f>
              <c:strCache>
                <c:ptCount val="4"/>
                <c:pt idx="0">
                  <c:v>Menor de 140 mg/dL</c:v>
                </c:pt>
                <c:pt idx="1">
                  <c:v>Menor de 150 mg/dL</c:v>
                </c:pt>
                <c:pt idx="2">
                  <c:v>Menor de 180 mg/dL</c:v>
                </c:pt>
                <c:pt idx="3">
                  <c:v>Nc</c:v>
                </c:pt>
              </c:strCache>
            </c:strRef>
          </c:cat>
          <c:val>
            <c:numRef>
              <c:f>'Datos en bruto'!$C$212:$C$215</c:f>
              <c:numCache>
                <c:formatCode>General</c:formatCode>
                <c:ptCount val="4"/>
                <c:pt idx="0">
                  <c:v>57</c:v>
                </c:pt>
                <c:pt idx="1">
                  <c:v>68</c:v>
                </c:pt>
                <c:pt idx="2">
                  <c:v>232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88932633420826"/>
          <c:y val="0.31404709827938176"/>
          <c:w val="0.29933289588801393"/>
          <c:h val="0.376535433070866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4444444444446E-2"/>
          <c:y val="7.6388888888888895E-2"/>
          <c:w val="0.5083333333333333"/>
          <c:h val="0.84722222222222221"/>
        </c:manualLayout>
      </c:layout>
      <c:pieChart>
        <c:varyColors val="1"/>
        <c:ser>
          <c:idx val="0"/>
          <c:order val="0"/>
          <c:cat>
            <c:strRef>
              <c:f>'Datos en bruto'!$B$220:$B$221</c:f>
              <c:strCache>
                <c:ptCount val="2"/>
                <c:pt idx="0">
                  <c:v>Problemas para controlar la glucemia en ayunas</c:v>
                </c:pt>
                <c:pt idx="1">
                  <c:v>Problemas para controlar la glucemia de después de las comidas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bruto'!$B$220:$B$221</c:f>
              <c:strCache>
                <c:ptCount val="2"/>
                <c:pt idx="0">
                  <c:v>Problemas para controlar la glucemia en ayunas</c:v>
                </c:pt>
                <c:pt idx="1">
                  <c:v>Problemas para controlar la glucemia de después de las comidas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bruto'!$B$220:$B$221</c:f>
              <c:strCache>
                <c:ptCount val="2"/>
                <c:pt idx="0">
                  <c:v>Problemas para controlar la glucemia en ayunas</c:v>
                </c:pt>
                <c:pt idx="1">
                  <c:v>Problemas para controlar la glucemia de después de las comidas</c:v>
                </c:pt>
              </c:strCache>
            </c:strRef>
          </c:cat>
          <c:val>
            <c:numRef>
              <c:f>'Datos en bruto'!$C$220:$C$221</c:f>
              <c:numCache>
                <c:formatCode>General</c:formatCode>
                <c:ptCount val="2"/>
                <c:pt idx="0">
                  <c:v>98</c:v>
                </c:pt>
                <c:pt idx="1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33333333333328"/>
          <c:y val="0.29514472149314669"/>
          <c:w val="0.3611111111111111"/>
          <c:h val="0.50693277923592883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9679513744993E-2"/>
          <c:y val="8.0517840675321001E-2"/>
          <c:w val="0.47840776987896755"/>
          <c:h val="0.79842377810881748"/>
        </c:manualLayout>
      </c:layout>
      <c:pieChart>
        <c:varyColors val="1"/>
        <c:ser>
          <c:idx val="0"/>
          <c:order val="0"/>
          <c:cat>
            <c:strRef>
              <c:f>'Datos en bruto'!$B$226:$B$231</c:f>
              <c:strCache>
                <c:ptCount val="6"/>
                <c:pt idx="0">
                  <c:v>Falta de conocimientos sobre la alimentación que debo seguir</c:v>
                </c:pt>
                <c:pt idx="1">
                  <c:v>Falta de motivación para controlar la dieta</c:v>
                </c:pt>
                <c:pt idx="2">
                  <c:v>Falta de conocimientos sobre las insulinas y la modificación de las dosis</c:v>
                </c:pt>
                <c:pt idx="3">
                  <c:v>Falta de tiras para realizarme suficientes controles de glucemia</c:v>
                </c:pt>
                <c:pt idx="4">
                  <c:v>Falta de motivación para controlar mejor mis glucemias</c:v>
                </c:pt>
                <c:pt idx="5">
                  <c:v>La propia dificultad inherente al control de la diabetes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bruto'!$B$226:$B$231</c:f>
              <c:strCache>
                <c:ptCount val="6"/>
                <c:pt idx="0">
                  <c:v>Falta de conocimientos sobre la alimentación que debo seguir</c:v>
                </c:pt>
                <c:pt idx="1">
                  <c:v>Falta de motivación para controlar la dieta</c:v>
                </c:pt>
                <c:pt idx="2">
                  <c:v>Falta de conocimientos sobre las insulinas y la modificación de las dosis</c:v>
                </c:pt>
                <c:pt idx="3">
                  <c:v>Falta de tiras para realizarme suficientes controles de glucemia</c:v>
                </c:pt>
                <c:pt idx="4">
                  <c:v>Falta de motivación para controlar mejor mis glucemias</c:v>
                </c:pt>
                <c:pt idx="5">
                  <c:v>La propia dificultad inherente al control de la diabetes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bruto'!$B$226:$B$231</c:f>
              <c:strCache>
                <c:ptCount val="6"/>
                <c:pt idx="0">
                  <c:v>Falta de conocimientos sobre la alimentación que debo seguir</c:v>
                </c:pt>
                <c:pt idx="1">
                  <c:v>Falta de motivación para controlar la dieta</c:v>
                </c:pt>
                <c:pt idx="2">
                  <c:v>Falta de conocimientos sobre las insulinas y la modificación de las dosis</c:v>
                </c:pt>
                <c:pt idx="3">
                  <c:v>Falta de tiras para realizarme suficientes controles de glucemia</c:v>
                </c:pt>
                <c:pt idx="4">
                  <c:v>Falta de motivación para controlar mejor mis glucemias</c:v>
                </c:pt>
                <c:pt idx="5">
                  <c:v>La propia dificultad inherente al control de la diabetes</c:v>
                </c:pt>
              </c:strCache>
            </c:strRef>
          </c:cat>
          <c:val>
            <c:numRef>
              <c:f>'Datos en bruto'!$C$226:$C$231</c:f>
              <c:numCache>
                <c:formatCode>General</c:formatCode>
                <c:ptCount val="6"/>
                <c:pt idx="0">
                  <c:v>52</c:v>
                </c:pt>
                <c:pt idx="1">
                  <c:v>58</c:v>
                </c:pt>
                <c:pt idx="2">
                  <c:v>39</c:v>
                </c:pt>
                <c:pt idx="3">
                  <c:v>31</c:v>
                </c:pt>
                <c:pt idx="4">
                  <c:v>41</c:v>
                </c:pt>
                <c:pt idx="5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442613195617751"/>
          <c:y val="3.4733887430737825E-2"/>
          <c:w val="0.42890730763917667"/>
          <c:h val="0.939791484397783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2F656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'Datos en bruto'!$D$6:$E$6</c:f>
              <c:strCache>
                <c:ptCount val="2"/>
                <c:pt idx="0">
                  <c:v>APP</c:v>
                </c:pt>
                <c:pt idx="1">
                  <c:v>CANAL DIABETES</c:v>
                </c:pt>
              </c:strCache>
            </c:strRef>
          </c:cat>
          <c:val>
            <c:numRef>
              <c:f>'Datos en bruto'!$D$7:$E$7</c:f>
              <c:numCache>
                <c:formatCode>General</c:formatCode>
                <c:ptCount val="2"/>
                <c:pt idx="0">
                  <c:v>120</c:v>
                </c:pt>
                <c:pt idx="1">
                  <c:v>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'Datos en bruto'!$B$28:$B$31</c:f>
              <c:strCache>
                <c:ptCount val="4"/>
                <c:pt idx="0">
                  <c:v>Diabetes tipo 1</c:v>
                </c:pt>
                <c:pt idx="1">
                  <c:v>Diabetes tipo 2</c:v>
                </c:pt>
                <c:pt idx="2">
                  <c:v>Diabetes Gestacional</c:v>
                </c:pt>
                <c:pt idx="3">
                  <c:v>Ninguna de las 3 anteriores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bruto'!$B$28:$B$31</c:f>
              <c:strCache>
                <c:ptCount val="4"/>
                <c:pt idx="0">
                  <c:v>Diabetes tipo 1</c:v>
                </c:pt>
                <c:pt idx="1">
                  <c:v>Diabetes tipo 2</c:v>
                </c:pt>
                <c:pt idx="2">
                  <c:v>Diabetes Gestacional</c:v>
                </c:pt>
                <c:pt idx="3">
                  <c:v>Ninguna de las 3 anteriores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rgbClr val="F2F656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bruto'!$B$28:$B$31</c:f>
              <c:strCache>
                <c:ptCount val="4"/>
                <c:pt idx="0">
                  <c:v>Diabetes tipo 1</c:v>
                </c:pt>
                <c:pt idx="1">
                  <c:v>Diabetes tipo 2</c:v>
                </c:pt>
                <c:pt idx="2">
                  <c:v>Diabetes Gestacional</c:v>
                </c:pt>
                <c:pt idx="3">
                  <c:v>Ninguna de las 3 anteriores</c:v>
                </c:pt>
              </c:strCache>
            </c:strRef>
          </c:cat>
          <c:val>
            <c:numRef>
              <c:f>'Datos en bruto'!$C$28:$C$31</c:f>
              <c:numCache>
                <c:formatCode>General</c:formatCode>
                <c:ptCount val="4"/>
                <c:pt idx="0">
                  <c:v>301</c:v>
                </c:pt>
                <c:pt idx="1">
                  <c:v>60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bruto'!$B$36:$B$38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bruto'!$B$36:$B$38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2"/>
              <c:layout>
                <c:manualLayout>
                  <c:x val="5.8777340332457932E-3"/>
                  <c:y val="1.3744531933508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bruto'!$B$36:$B$38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bruto'!$C$36:$C$38</c:f>
              <c:numCache>
                <c:formatCode>General</c:formatCode>
                <c:ptCount val="3"/>
                <c:pt idx="0">
                  <c:v>327</c:v>
                </c:pt>
                <c:pt idx="1">
                  <c:v>43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90398075240597"/>
          <c:y val="0.36979440069991254"/>
          <c:w val="7.9762685914260723E-2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bruto'!$B$43:$B$47</c:f>
              <c:strCache>
                <c:ptCount val="5"/>
                <c:pt idx="0">
                  <c:v>Insulina en múltiples dosis (Insulina Basal+ Bolus de rápida)</c:v>
                </c:pt>
                <c:pt idx="1">
                  <c:v>Insulina Premezclada (mezcla de rápida+ NPH)</c:v>
                </c:pt>
                <c:pt idx="2">
                  <c:v>Sólo Insulina Basal</c:v>
                </c:pt>
                <c:pt idx="3">
                  <c:v>Perfusor continuo de insulina (Bomba de insulina)</c:v>
                </c:pt>
                <c:pt idx="4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bruto'!$B$43:$B$47</c:f>
              <c:strCache>
                <c:ptCount val="5"/>
                <c:pt idx="0">
                  <c:v>Insulina en múltiples dosis (Insulina Basal+ Bolus de rápida)</c:v>
                </c:pt>
                <c:pt idx="1">
                  <c:v>Insulina Premezclada (mezcla de rápida+ NPH)</c:v>
                </c:pt>
                <c:pt idx="2">
                  <c:v>Sólo Insulina Basal</c:v>
                </c:pt>
                <c:pt idx="3">
                  <c:v>Perfusor continuo de insulina (Bomba de insulina)</c:v>
                </c:pt>
                <c:pt idx="4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bruto'!$B$43:$B$47</c:f>
              <c:strCache>
                <c:ptCount val="5"/>
                <c:pt idx="0">
                  <c:v>Insulina en múltiples dosis (Insulina Basal+ Bolus de rápida)</c:v>
                </c:pt>
                <c:pt idx="1">
                  <c:v>Insulina Premezclada (mezcla de rápida+ NPH)</c:v>
                </c:pt>
                <c:pt idx="2">
                  <c:v>Sólo Insulina Basal</c:v>
                </c:pt>
                <c:pt idx="3">
                  <c:v>Perfusor continuo de insulina (Bomba de insulina)</c:v>
                </c:pt>
                <c:pt idx="4">
                  <c:v>Nc</c:v>
                </c:pt>
              </c:strCache>
            </c:strRef>
          </c:cat>
          <c:val>
            <c:numRef>
              <c:f>'Datos en bruto'!$C$43:$C$47</c:f>
              <c:numCache>
                <c:formatCode>General</c:formatCode>
                <c:ptCount val="5"/>
                <c:pt idx="0">
                  <c:v>225</c:v>
                </c:pt>
                <c:pt idx="1">
                  <c:v>21</c:v>
                </c:pt>
                <c:pt idx="2">
                  <c:v>46</c:v>
                </c:pt>
                <c:pt idx="3">
                  <c:v>44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993000874890636E-2"/>
          <c:y val="0.10879629629629629"/>
          <c:w val="0.46388888888888891"/>
          <c:h val="0.77314814814814814"/>
        </c:manualLayout>
      </c:layout>
      <c:pieChart>
        <c:varyColors val="1"/>
        <c:ser>
          <c:idx val="0"/>
          <c:order val="0"/>
          <c:cat>
            <c:strRef>
              <c:f>'Datos en bruto'!$B$52:$B$56</c:f>
              <c:strCache>
                <c:ptCount val="5"/>
                <c:pt idx="0">
                  <c:v>Retinopatía diabética (problemas visión)</c:v>
                </c:pt>
                <c:pt idx="1">
                  <c:v>Nefropatía (daños en riñones)</c:v>
                </c:pt>
                <c:pt idx="2">
                  <c:v>Neuropatía (daños en nervios)</c:v>
                </c:pt>
                <c:pt idx="3">
                  <c:v>Enfermedades cardiovasculares (daños en los vasos sanguíneos y el corazón)</c:v>
                </c:pt>
                <c:pt idx="4">
                  <c:v>No tengo complicaciones derivadas de mi diabetes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bruto'!$B$52:$B$56</c:f>
              <c:strCache>
                <c:ptCount val="5"/>
                <c:pt idx="0">
                  <c:v>Retinopatía diabética (problemas visión)</c:v>
                </c:pt>
                <c:pt idx="1">
                  <c:v>Nefropatía (daños en riñones)</c:v>
                </c:pt>
                <c:pt idx="2">
                  <c:v>Neuropatía (daños en nervios)</c:v>
                </c:pt>
                <c:pt idx="3">
                  <c:v>Enfermedades cardiovasculares (daños en los vasos sanguíneos y el corazón)</c:v>
                </c:pt>
                <c:pt idx="4">
                  <c:v>No tengo complicaciones derivadas de mi diabetes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Lbls>
            <c:dLbl>
              <c:idx val="3"/>
              <c:layout>
                <c:manualLayout>
                  <c:x val="-7.4724409448818901E-3"/>
                  <c:y val="-5.416302128900553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bruto'!$B$52:$B$56</c:f>
              <c:strCache>
                <c:ptCount val="5"/>
                <c:pt idx="0">
                  <c:v>Retinopatía diabética (problemas visión)</c:v>
                </c:pt>
                <c:pt idx="1">
                  <c:v>Nefropatía (daños en riñones)</c:v>
                </c:pt>
                <c:pt idx="2">
                  <c:v>Neuropatía (daños en nervios)</c:v>
                </c:pt>
                <c:pt idx="3">
                  <c:v>Enfermedades cardiovasculares (daños en los vasos sanguíneos y el corazón)</c:v>
                </c:pt>
                <c:pt idx="4">
                  <c:v>No tengo complicaciones derivadas de mi diabetes</c:v>
                </c:pt>
              </c:strCache>
            </c:strRef>
          </c:cat>
          <c:val>
            <c:numRef>
              <c:f>'Datos en bruto'!$C$52:$C$56</c:f>
              <c:numCache>
                <c:formatCode>General</c:formatCode>
                <c:ptCount val="5"/>
                <c:pt idx="0">
                  <c:v>40</c:v>
                </c:pt>
                <c:pt idx="1">
                  <c:v>15</c:v>
                </c:pt>
                <c:pt idx="2">
                  <c:v>29</c:v>
                </c:pt>
                <c:pt idx="3">
                  <c:v>8</c:v>
                </c:pt>
                <c:pt idx="4">
                  <c:v>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920822397200353"/>
          <c:y val="8.1030183727034119E-2"/>
          <c:w val="0.44245844269466311"/>
          <c:h val="0.874976669582968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bruto'!$B$61:$B$66</c:f>
              <c:strCache>
                <c:ptCount val="6"/>
                <c:pt idx="0">
                  <c:v>Más de 1 a la semana</c:v>
                </c:pt>
                <c:pt idx="1">
                  <c:v>1 a la semana</c:v>
                </c:pt>
                <c:pt idx="2">
                  <c:v>1 al mes</c:v>
                </c:pt>
                <c:pt idx="3">
                  <c:v>1 cada 6 meses</c:v>
                </c:pt>
                <c:pt idx="4">
                  <c:v>1 al año</c:v>
                </c:pt>
                <c:pt idx="5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bruto'!$B$61:$B$66</c:f>
              <c:strCache>
                <c:ptCount val="6"/>
                <c:pt idx="0">
                  <c:v>Más de 1 a la semana</c:v>
                </c:pt>
                <c:pt idx="1">
                  <c:v>1 a la semana</c:v>
                </c:pt>
                <c:pt idx="2">
                  <c:v>1 al mes</c:v>
                </c:pt>
                <c:pt idx="3">
                  <c:v>1 cada 6 meses</c:v>
                </c:pt>
                <c:pt idx="4">
                  <c:v>1 al año</c:v>
                </c:pt>
                <c:pt idx="5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bruto'!$B$61:$B$66</c:f>
              <c:strCache>
                <c:ptCount val="6"/>
                <c:pt idx="0">
                  <c:v>Más de 1 a la semana</c:v>
                </c:pt>
                <c:pt idx="1">
                  <c:v>1 a la semana</c:v>
                </c:pt>
                <c:pt idx="2">
                  <c:v>1 al mes</c:v>
                </c:pt>
                <c:pt idx="3">
                  <c:v>1 cada 6 meses</c:v>
                </c:pt>
                <c:pt idx="4">
                  <c:v>1 al año</c:v>
                </c:pt>
                <c:pt idx="5">
                  <c:v>Nc</c:v>
                </c:pt>
              </c:strCache>
            </c:strRef>
          </c:cat>
          <c:val>
            <c:numRef>
              <c:f>'Datos en bruto'!$C$61:$C$66</c:f>
              <c:numCache>
                <c:formatCode>General</c:formatCode>
                <c:ptCount val="6"/>
                <c:pt idx="0">
                  <c:v>202</c:v>
                </c:pt>
                <c:pt idx="1">
                  <c:v>83</c:v>
                </c:pt>
                <c:pt idx="2">
                  <c:v>32</c:v>
                </c:pt>
                <c:pt idx="3">
                  <c:v>18</c:v>
                </c:pt>
                <c:pt idx="4">
                  <c:v>19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'Datos en bruto'!$B$71:$B$73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1"/>
          <c:order val="1"/>
          <c:cat>
            <c:strRef>
              <c:f>'Datos en bruto'!$B$71:$B$73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bruto'!#REF!</c:f>
            </c:numRef>
          </c:val>
        </c:ser>
        <c:ser>
          <c:idx val="2"/>
          <c:order val="2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2"/>
              <c:layout>
                <c:manualLayout>
                  <c:x val="6.2357830271216608E-3"/>
                  <c:y val="-1.85148731408573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'Datos en bruto'!$B$71:$B$73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Nc</c:v>
                </c:pt>
              </c:strCache>
            </c:strRef>
          </c:cat>
          <c:val>
            <c:numRef>
              <c:f>'Datos en bruto'!$C$71:$C$73</c:f>
              <c:numCache>
                <c:formatCode>General</c:formatCode>
                <c:ptCount val="3"/>
                <c:pt idx="0">
                  <c:v>87</c:v>
                </c:pt>
                <c:pt idx="1">
                  <c:v>280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90398075240597"/>
          <c:y val="0.29109069699620882"/>
          <c:w val="0.11031824146981628"/>
          <c:h val="0.3854108340624088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812357</xdr:colOff>
      <xdr:row>74</xdr:row>
      <xdr:rowOff>94248</xdr:rowOff>
    </xdr:from>
    <xdr:ext cx="2255396" cy="718466"/>
    <xdr:sp macro="" textlink="">
      <xdr:nvSpPr>
        <xdr:cNvPr id="2" name="1 Rectángulo"/>
        <xdr:cNvSpPr/>
      </xdr:nvSpPr>
      <xdr:spPr>
        <a:xfrm rot="20132491">
          <a:off x="1660082" y="61568598"/>
          <a:ext cx="225539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Invalida</a:t>
          </a:r>
        </a:p>
      </xdr:txBody>
    </xdr:sp>
    <xdr:clientData/>
  </xdr:oneCellAnchor>
  <xdr:oneCellAnchor>
    <xdr:from>
      <xdr:col>2</xdr:col>
      <xdr:colOff>746142</xdr:colOff>
      <xdr:row>82</xdr:row>
      <xdr:rowOff>127749</xdr:rowOff>
    </xdr:from>
    <xdr:ext cx="2111852" cy="718466"/>
    <xdr:sp macro="" textlink="">
      <xdr:nvSpPr>
        <xdr:cNvPr id="4" name="3 Rectángulo"/>
        <xdr:cNvSpPr/>
      </xdr:nvSpPr>
      <xdr:spPr>
        <a:xfrm rot="20132491">
          <a:off x="1593867" y="63145149"/>
          <a:ext cx="211185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Invalida</a:t>
          </a:r>
        </a:p>
      </xdr:txBody>
    </xdr:sp>
    <xdr:clientData/>
  </xdr:oneCellAnchor>
  <xdr:twoCellAnchor>
    <xdr:from>
      <xdr:col>1</xdr:col>
      <xdr:colOff>257174</xdr:colOff>
      <xdr:row>10</xdr:row>
      <xdr:rowOff>9526</xdr:rowOff>
    </xdr:from>
    <xdr:to>
      <xdr:col>6</xdr:col>
      <xdr:colOff>342899</xdr:colOff>
      <xdr:row>10</xdr:row>
      <xdr:rowOff>2790825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14</xdr:row>
      <xdr:rowOff>47625</xdr:rowOff>
    </xdr:from>
    <xdr:to>
      <xdr:col>6</xdr:col>
      <xdr:colOff>304800</xdr:colOff>
      <xdr:row>14</xdr:row>
      <xdr:rowOff>2790825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6</xdr:row>
      <xdr:rowOff>66675</xdr:rowOff>
    </xdr:from>
    <xdr:to>
      <xdr:col>5</xdr:col>
      <xdr:colOff>38100</xdr:colOff>
      <xdr:row>6</xdr:row>
      <xdr:rowOff>2438400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6</xdr:col>
      <xdr:colOff>333375</xdr:colOff>
      <xdr:row>18</xdr:row>
      <xdr:rowOff>2743200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6</xdr:col>
      <xdr:colOff>333375</xdr:colOff>
      <xdr:row>22</xdr:row>
      <xdr:rowOff>2743200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6</xdr:col>
      <xdr:colOff>333375</xdr:colOff>
      <xdr:row>26</xdr:row>
      <xdr:rowOff>2743200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29</xdr:row>
      <xdr:rowOff>190499</xdr:rowOff>
    </xdr:from>
    <xdr:to>
      <xdr:col>6</xdr:col>
      <xdr:colOff>333375</xdr:colOff>
      <xdr:row>30</xdr:row>
      <xdr:rowOff>2809874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6</xdr:col>
      <xdr:colOff>333375</xdr:colOff>
      <xdr:row>34</xdr:row>
      <xdr:rowOff>2743200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6</xdr:col>
      <xdr:colOff>333375</xdr:colOff>
      <xdr:row>38</xdr:row>
      <xdr:rowOff>2743200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6</xdr:col>
      <xdr:colOff>333375</xdr:colOff>
      <xdr:row>42</xdr:row>
      <xdr:rowOff>2743200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6</xdr:col>
      <xdr:colOff>333375</xdr:colOff>
      <xdr:row>46</xdr:row>
      <xdr:rowOff>2743200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6</xdr:col>
      <xdr:colOff>333375</xdr:colOff>
      <xdr:row>50</xdr:row>
      <xdr:rowOff>2743200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6</xdr:col>
      <xdr:colOff>333375</xdr:colOff>
      <xdr:row>54</xdr:row>
      <xdr:rowOff>2743200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6</xdr:col>
      <xdr:colOff>333375</xdr:colOff>
      <xdr:row>58</xdr:row>
      <xdr:rowOff>2743200</xdr:rowOff>
    </xdr:to>
    <xdr:graphicFrame macro="">
      <xdr:nvGraphicFramePr>
        <xdr:cNvPr id="23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6</xdr:col>
      <xdr:colOff>333375</xdr:colOff>
      <xdr:row>62</xdr:row>
      <xdr:rowOff>2743200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66</xdr:row>
      <xdr:rowOff>0</xdr:rowOff>
    </xdr:from>
    <xdr:to>
      <xdr:col>6</xdr:col>
      <xdr:colOff>333375</xdr:colOff>
      <xdr:row>66</xdr:row>
      <xdr:rowOff>2743200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0</xdr:colOff>
      <xdr:row>70</xdr:row>
      <xdr:rowOff>0</xdr:rowOff>
    </xdr:from>
    <xdr:to>
      <xdr:col>6</xdr:col>
      <xdr:colOff>333375</xdr:colOff>
      <xdr:row>70</xdr:row>
      <xdr:rowOff>2743200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6</xdr:col>
      <xdr:colOff>333375</xdr:colOff>
      <xdr:row>90</xdr:row>
      <xdr:rowOff>2743200</xdr:rowOff>
    </xdr:to>
    <xdr:graphicFrame macro="">
      <xdr:nvGraphicFramePr>
        <xdr:cNvPr id="27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94</xdr:row>
      <xdr:rowOff>0</xdr:rowOff>
    </xdr:from>
    <xdr:to>
      <xdr:col>6</xdr:col>
      <xdr:colOff>333375</xdr:colOff>
      <xdr:row>94</xdr:row>
      <xdr:rowOff>2743200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0</xdr:colOff>
      <xdr:row>98</xdr:row>
      <xdr:rowOff>0</xdr:rowOff>
    </xdr:from>
    <xdr:to>
      <xdr:col>6</xdr:col>
      <xdr:colOff>333375</xdr:colOff>
      <xdr:row>98</xdr:row>
      <xdr:rowOff>2743200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6</xdr:col>
      <xdr:colOff>333375</xdr:colOff>
      <xdr:row>102</xdr:row>
      <xdr:rowOff>2743200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6</xdr:col>
      <xdr:colOff>333375</xdr:colOff>
      <xdr:row>106</xdr:row>
      <xdr:rowOff>2743200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0</xdr:colOff>
      <xdr:row>110</xdr:row>
      <xdr:rowOff>0</xdr:rowOff>
    </xdr:from>
    <xdr:to>
      <xdr:col>6</xdr:col>
      <xdr:colOff>333375</xdr:colOff>
      <xdr:row>110</xdr:row>
      <xdr:rowOff>2743200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0</xdr:colOff>
      <xdr:row>114</xdr:row>
      <xdr:rowOff>0</xdr:rowOff>
    </xdr:from>
    <xdr:to>
      <xdr:col>6</xdr:col>
      <xdr:colOff>333375</xdr:colOff>
      <xdr:row>114</xdr:row>
      <xdr:rowOff>2743200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6</xdr:col>
      <xdr:colOff>333375</xdr:colOff>
      <xdr:row>118</xdr:row>
      <xdr:rowOff>2743200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6</xdr:col>
      <xdr:colOff>466725</xdr:colOff>
      <xdr:row>122</xdr:row>
      <xdr:rowOff>2819400</xdr:rowOff>
    </xdr:to>
    <xdr:graphicFrame macro="">
      <xdr:nvGraphicFramePr>
        <xdr:cNvPr id="35" name="3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0.74236</cdr:x>
      <cdr:y>0.65046</cdr:y>
    </cdr:from>
    <cdr:to>
      <cdr:x>0.97639</cdr:x>
      <cdr:y>0.7377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94075" y="1784350"/>
          <a:ext cx="1069983" cy="239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/>
            <a:t>TOTAL:</a:t>
          </a:r>
          <a:r>
            <a:rPr lang="es-ES" sz="900" b="1" baseline="0"/>
            <a:t> 375</a:t>
          </a:r>
          <a:endParaRPr lang="es-ES" sz="9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96106</xdr:colOff>
      <xdr:row>144</xdr:row>
      <xdr:rowOff>253399</xdr:rowOff>
    </xdr:from>
    <xdr:ext cx="4096039" cy="937629"/>
    <xdr:sp macro="" textlink="">
      <xdr:nvSpPr>
        <xdr:cNvPr id="2" name="1 Rectángulo"/>
        <xdr:cNvSpPr/>
      </xdr:nvSpPr>
      <xdr:spPr>
        <a:xfrm rot="20132491">
          <a:off x="96106" y="32809849"/>
          <a:ext cx="409603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Invalida</a:t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4096039" cy="937629"/>
    <xdr:sp macro="" textlink="">
      <xdr:nvSpPr>
        <xdr:cNvPr id="3" name="2 Rectángulo"/>
        <xdr:cNvSpPr/>
      </xdr:nvSpPr>
      <xdr:spPr>
        <a:xfrm rot="20132491">
          <a:off x="257175" y="35147250"/>
          <a:ext cx="409603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Invalida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6"/>
  <sheetViews>
    <sheetView topLeftCell="A67" zoomScaleNormal="100" workbookViewId="0">
      <selection activeCell="L7" sqref="L7"/>
    </sheetView>
  </sheetViews>
  <sheetFormatPr baseColWidth="10" defaultColWidth="8.85546875" defaultRowHeight="15" x14ac:dyDescent="0.25"/>
  <cols>
    <col min="1" max="1" width="8.85546875" style="24"/>
    <col min="2" max="2" width="3.85546875" style="34" customWidth="1"/>
    <col min="3" max="3" width="31.85546875" style="24" customWidth="1"/>
    <col min="4" max="4" width="12" style="25" customWidth="1"/>
    <col min="5" max="5" width="10.85546875" style="24" customWidth="1"/>
    <col min="6" max="6" width="8.85546875" style="25"/>
    <col min="7" max="16384" width="8.85546875" style="24"/>
  </cols>
  <sheetData>
    <row r="1" spans="2:13" ht="15.75" thickBot="1" x14ac:dyDescent="0.3"/>
    <row r="2" spans="2:13" ht="19.5" thickBot="1" x14ac:dyDescent="0.3">
      <c r="C2" s="54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2:13" ht="15.75" x14ac:dyDescent="0.25">
      <c r="C3" s="26"/>
      <c r="D3" s="24"/>
      <c r="F3" s="24"/>
    </row>
    <row r="4" spans="2:13" ht="15.75" thickBot="1" x14ac:dyDescent="0.3"/>
    <row r="5" spans="2:13" ht="15.75" thickBot="1" x14ac:dyDescent="0.3">
      <c r="C5" s="57" t="s">
        <v>130</v>
      </c>
      <c r="D5" s="58"/>
      <c r="E5" s="59"/>
      <c r="F5" s="27"/>
      <c r="G5" s="27"/>
      <c r="H5" s="27"/>
      <c r="I5" s="27"/>
      <c r="J5" s="27"/>
      <c r="K5" s="27"/>
      <c r="L5" s="27"/>
      <c r="M5" s="27"/>
    </row>
    <row r="6" spans="2:13" x14ac:dyDescent="0.25">
      <c r="C6" s="27"/>
      <c r="E6" s="29"/>
      <c r="F6" s="28"/>
      <c r="G6" s="27"/>
      <c r="H6" s="27"/>
      <c r="I6" s="27"/>
      <c r="J6" s="27"/>
      <c r="K6" s="27"/>
      <c r="L6" s="27"/>
      <c r="M6" s="27"/>
    </row>
    <row r="7" spans="2:13" ht="200.1" customHeight="1" x14ac:dyDescent="0.25">
      <c r="C7" s="27"/>
      <c r="E7" s="29"/>
      <c r="F7" s="28"/>
      <c r="G7" s="27"/>
      <c r="H7" s="27"/>
      <c r="I7" s="27"/>
      <c r="J7" s="27"/>
      <c r="K7" s="27"/>
      <c r="L7" s="27"/>
      <c r="M7" s="27"/>
    </row>
    <row r="8" spans="2:13" ht="15.75" thickBot="1" x14ac:dyDescent="0.3">
      <c r="E8" s="25"/>
    </row>
    <row r="9" spans="2:13" ht="16.5" thickBot="1" x14ac:dyDescent="0.3">
      <c r="B9" s="35" t="s">
        <v>100</v>
      </c>
      <c r="C9" s="60" t="s">
        <v>83</v>
      </c>
      <c r="D9" s="61"/>
      <c r="E9" s="61"/>
      <c r="F9" s="61"/>
      <c r="G9" s="62"/>
      <c r="H9" s="27"/>
      <c r="I9" s="27"/>
      <c r="J9" s="27"/>
      <c r="K9" s="27"/>
      <c r="L9" s="27"/>
      <c r="M9" s="27"/>
    </row>
    <row r="10" spans="2:13" x14ac:dyDescent="0.25"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240" customHeight="1" x14ac:dyDescent="0.25"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15.75" thickBot="1" x14ac:dyDescent="0.3"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</row>
    <row r="13" spans="2:13" ht="15.75" thickBot="1" x14ac:dyDescent="0.3">
      <c r="B13" s="35" t="s">
        <v>101</v>
      </c>
      <c r="C13" s="48" t="s">
        <v>2</v>
      </c>
      <c r="D13" s="49"/>
      <c r="E13" s="49"/>
      <c r="F13" s="49"/>
      <c r="G13" s="50"/>
      <c r="H13" s="27"/>
      <c r="I13" s="27"/>
      <c r="J13" s="27"/>
      <c r="K13" s="27"/>
      <c r="L13" s="27"/>
      <c r="M13" s="27"/>
    </row>
    <row r="14" spans="2:13" x14ac:dyDescent="0.25"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240" customHeight="1" x14ac:dyDescent="0.25"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</row>
    <row r="16" spans="2:13" ht="15.75" thickBot="1" x14ac:dyDescent="0.3"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</row>
    <row r="17" spans="2:13" ht="15.75" thickBot="1" x14ac:dyDescent="0.3">
      <c r="B17" s="35" t="s">
        <v>102</v>
      </c>
      <c r="C17" s="48" t="s">
        <v>6</v>
      </c>
      <c r="D17" s="49"/>
      <c r="E17" s="49"/>
      <c r="F17" s="49"/>
      <c r="G17" s="50"/>
      <c r="H17" s="27"/>
      <c r="I17" s="27"/>
      <c r="J17" s="27"/>
      <c r="K17" s="27"/>
      <c r="L17" s="27"/>
      <c r="M17" s="27"/>
    </row>
    <row r="18" spans="2:13" x14ac:dyDescent="0.25">
      <c r="C18" s="25"/>
      <c r="E18" s="29"/>
      <c r="F18" s="28"/>
    </row>
    <row r="19" spans="2:13" ht="240" customHeight="1" x14ac:dyDescent="0.25">
      <c r="C19" s="30"/>
      <c r="D19" s="31"/>
      <c r="E19" s="25"/>
    </row>
    <row r="20" spans="2:13" ht="15.75" thickBot="1" x14ac:dyDescent="0.3">
      <c r="C20" s="30"/>
      <c r="D20" s="31"/>
      <c r="E20" s="25"/>
    </row>
    <row r="21" spans="2:13" ht="16.5" thickBot="1" x14ac:dyDescent="0.3">
      <c r="B21" s="35" t="s">
        <v>103</v>
      </c>
      <c r="C21" s="60" t="s">
        <v>86</v>
      </c>
      <c r="D21" s="61"/>
      <c r="E21" s="61"/>
      <c r="F21" s="61"/>
      <c r="G21" s="62"/>
      <c r="H21" s="27"/>
      <c r="I21" s="27"/>
      <c r="J21" s="27"/>
      <c r="K21" s="27"/>
      <c r="L21" s="27"/>
      <c r="M21" s="27"/>
    </row>
    <row r="22" spans="2:13" x14ac:dyDescent="0.25">
      <c r="C22" s="25"/>
      <c r="E22" s="29"/>
      <c r="F22" s="28"/>
    </row>
    <row r="23" spans="2:13" ht="240" customHeight="1" x14ac:dyDescent="0.25">
      <c r="C23" s="31"/>
      <c r="D23" s="31"/>
    </row>
    <row r="24" spans="2:13" ht="15.75" thickBot="1" x14ac:dyDescent="0.3">
      <c r="C24" s="31"/>
      <c r="D24" s="31"/>
    </row>
    <row r="25" spans="2:13" ht="15.75" thickBot="1" x14ac:dyDescent="0.3">
      <c r="B25" s="35" t="s">
        <v>104</v>
      </c>
      <c r="C25" s="48" t="s">
        <v>13</v>
      </c>
      <c r="D25" s="49"/>
      <c r="E25" s="49"/>
      <c r="F25" s="49"/>
      <c r="G25" s="50"/>
      <c r="H25" s="27"/>
      <c r="I25" s="27"/>
      <c r="J25" s="27"/>
      <c r="K25" s="27"/>
      <c r="L25" s="27"/>
      <c r="M25" s="27"/>
    </row>
    <row r="26" spans="2:13" x14ac:dyDescent="0.25">
      <c r="C26" s="25"/>
      <c r="E26" s="29"/>
      <c r="F26" s="28"/>
    </row>
    <row r="27" spans="2:13" ht="240" customHeight="1" x14ac:dyDescent="0.25">
      <c r="C27" s="33"/>
      <c r="D27" s="31"/>
      <c r="E27" s="25"/>
    </row>
    <row r="28" spans="2:13" ht="15.75" thickBot="1" x14ac:dyDescent="0.3">
      <c r="C28" s="33"/>
      <c r="D28" s="31"/>
      <c r="E28" s="25"/>
    </row>
    <row r="29" spans="2:13" ht="15.75" thickBot="1" x14ac:dyDescent="0.3">
      <c r="B29" s="35" t="s">
        <v>105</v>
      </c>
      <c r="C29" s="48" t="s">
        <v>97</v>
      </c>
      <c r="D29" s="49"/>
      <c r="E29" s="49"/>
      <c r="F29" s="49"/>
      <c r="G29" s="50"/>
      <c r="H29" s="27"/>
      <c r="I29" s="27"/>
      <c r="J29" s="27"/>
      <c r="K29" s="27"/>
      <c r="L29" s="27"/>
      <c r="M29" s="27"/>
    </row>
    <row r="30" spans="2:13" x14ac:dyDescent="0.25">
      <c r="C30" s="25"/>
      <c r="E30" s="29"/>
      <c r="F30" s="28"/>
    </row>
    <row r="31" spans="2:13" ht="236.25" customHeight="1" x14ac:dyDescent="0.25">
      <c r="F31" s="24"/>
    </row>
    <row r="32" spans="2:13" ht="15.75" thickBot="1" x14ac:dyDescent="0.3"/>
    <row r="33" spans="2:13" ht="15.75" thickBot="1" x14ac:dyDescent="0.3">
      <c r="B33" s="35" t="s">
        <v>106</v>
      </c>
      <c r="C33" s="48" t="s">
        <v>18</v>
      </c>
      <c r="D33" s="49"/>
      <c r="E33" s="49"/>
      <c r="F33" s="49"/>
      <c r="G33" s="50"/>
      <c r="H33" s="27"/>
      <c r="I33" s="27"/>
      <c r="J33" s="27"/>
      <c r="K33" s="27"/>
      <c r="L33" s="27"/>
      <c r="M33" s="27"/>
    </row>
    <row r="34" spans="2:13" ht="15.75" customHeight="1" x14ac:dyDescent="0.25">
      <c r="C34" s="30"/>
      <c r="E34" s="25"/>
    </row>
    <row r="35" spans="2:13" ht="231.75" customHeight="1" x14ac:dyDescent="0.25">
      <c r="F35" s="24"/>
    </row>
    <row r="36" spans="2:13" ht="15.75" customHeight="1" thickBot="1" x14ac:dyDescent="0.3"/>
    <row r="37" spans="2:13" ht="15.75" customHeight="1" thickBot="1" x14ac:dyDescent="0.3">
      <c r="B37" s="36" t="s">
        <v>107</v>
      </c>
      <c r="C37" s="63" t="s">
        <v>24</v>
      </c>
      <c r="D37" s="63"/>
      <c r="E37" s="63"/>
      <c r="F37" s="63"/>
      <c r="G37" s="63"/>
      <c r="H37" s="63"/>
      <c r="I37" s="64"/>
      <c r="J37" s="27"/>
      <c r="K37" s="27"/>
      <c r="L37" s="27"/>
      <c r="M37" s="27"/>
    </row>
    <row r="38" spans="2:13" ht="15.75" customHeight="1" x14ac:dyDescent="0.25">
      <c r="C38" s="25"/>
      <c r="E38" s="29"/>
      <c r="F38" s="28"/>
    </row>
    <row r="39" spans="2:13" ht="233.25" customHeight="1" x14ac:dyDescent="0.25">
      <c r="C39" s="31"/>
      <c r="D39" s="31"/>
      <c r="E39" s="25"/>
    </row>
    <row r="40" spans="2:13" ht="15.75" thickBot="1" x14ac:dyDescent="0.3">
      <c r="C40" s="31"/>
      <c r="D40" s="31"/>
      <c r="E40" s="25"/>
    </row>
    <row r="41" spans="2:13" ht="15.75" thickBot="1" x14ac:dyDescent="0.3">
      <c r="B41" s="37" t="s">
        <v>108</v>
      </c>
      <c r="C41" s="69" t="s">
        <v>25</v>
      </c>
      <c r="D41" s="70"/>
      <c r="E41" s="70"/>
      <c r="F41" s="70"/>
      <c r="G41" s="70"/>
      <c r="H41" s="70"/>
      <c r="I41" s="71"/>
      <c r="J41" s="27"/>
      <c r="K41" s="27"/>
      <c r="L41" s="27"/>
      <c r="M41" s="27"/>
    </row>
    <row r="42" spans="2:13" x14ac:dyDescent="0.25">
      <c r="C42" s="25"/>
      <c r="E42" s="29"/>
      <c r="F42" s="28"/>
    </row>
    <row r="43" spans="2:13" ht="231" customHeight="1" x14ac:dyDescent="0.25">
      <c r="C43" s="33"/>
      <c r="D43" s="31"/>
      <c r="E43" s="25"/>
    </row>
    <row r="44" spans="2:13" ht="15.75" thickBot="1" x14ac:dyDescent="0.3">
      <c r="C44" s="33"/>
      <c r="D44" s="31"/>
      <c r="E44" s="25"/>
    </row>
    <row r="45" spans="2:13" ht="16.5" customHeight="1" thickBot="1" x14ac:dyDescent="0.3">
      <c r="B45" s="35" t="s">
        <v>109</v>
      </c>
      <c r="C45" s="48" t="s">
        <v>30</v>
      </c>
      <c r="D45" s="49"/>
      <c r="E45" s="49"/>
      <c r="F45" s="49"/>
      <c r="G45" s="49"/>
      <c r="H45" s="49"/>
      <c r="I45" s="50"/>
      <c r="J45" s="27"/>
      <c r="K45" s="27"/>
      <c r="L45" s="27"/>
      <c r="M45" s="27"/>
    </row>
    <row r="46" spans="2:13" x14ac:dyDescent="0.25">
      <c r="C46" s="25"/>
      <c r="E46" s="29"/>
      <c r="F46" s="28"/>
    </row>
    <row r="47" spans="2:13" ht="228.75" customHeight="1" x14ac:dyDescent="0.25">
      <c r="C47" s="31"/>
      <c r="D47" s="31"/>
      <c r="E47" s="25"/>
    </row>
    <row r="48" spans="2:13" ht="15.75" thickBot="1" x14ac:dyDescent="0.3">
      <c r="C48" s="31"/>
      <c r="D48" s="31"/>
      <c r="E48" s="25"/>
    </row>
    <row r="49" spans="2:13" ht="15.75" thickBot="1" x14ac:dyDescent="0.3">
      <c r="B49" s="35" t="s">
        <v>110</v>
      </c>
      <c r="C49" s="48" t="s">
        <v>31</v>
      </c>
      <c r="D49" s="49"/>
      <c r="E49" s="49"/>
      <c r="F49" s="49"/>
      <c r="G49" s="49"/>
      <c r="H49" s="49"/>
      <c r="I49" s="50"/>
      <c r="J49" s="27"/>
      <c r="K49" s="27"/>
      <c r="L49" s="27"/>
      <c r="M49" s="27"/>
    </row>
    <row r="50" spans="2:13" x14ac:dyDescent="0.25">
      <c r="C50" s="25"/>
      <c r="E50" s="29"/>
      <c r="F50" s="28"/>
    </row>
    <row r="51" spans="2:13" ht="228.75" customHeight="1" x14ac:dyDescent="0.25">
      <c r="C51" s="31"/>
      <c r="D51" s="31"/>
      <c r="E51" s="25"/>
    </row>
    <row r="52" spans="2:13" ht="15.75" thickBot="1" x14ac:dyDescent="0.3">
      <c r="C52" s="31"/>
      <c r="D52" s="31"/>
      <c r="E52" s="25"/>
    </row>
    <row r="53" spans="2:13" ht="15.75" thickBot="1" x14ac:dyDescent="0.3">
      <c r="B53" s="38" t="s">
        <v>111</v>
      </c>
      <c r="C53" s="65" t="s">
        <v>32</v>
      </c>
      <c r="D53" s="63"/>
      <c r="E53" s="63"/>
      <c r="F53" s="63"/>
      <c r="G53" s="63"/>
      <c r="H53" s="63"/>
      <c r="I53" s="63"/>
      <c r="J53" s="63"/>
      <c r="K53" s="64"/>
      <c r="L53" s="27"/>
      <c r="M53" s="27"/>
    </row>
    <row r="54" spans="2:13" x14ac:dyDescent="0.25">
      <c r="C54" s="32"/>
      <c r="E54" s="25"/>
    </row>
    <row r="55" spans="2:13" ht="232.5" customHeight="1" x14ac:dyDescent="0.25">
      <c r="F55" s="24"/>
    </row>
    <row r="56" spans="2:13" ht="15.75" thickBot="1" x14ac:dyDescent="0.3"/>
    <row r="57" spans="2:13" ht="15.75" thickBot="1" x14ac:dyDescent="0.3">
      <c r="B57" s="35" t="s">
        <v>112</v>
      </c>
      <c r="C57" s="48" t="s">
        <v>33</v>
      </c>
      <c r="D57" s="49"/>
      <c r="E57" s="49"/>
      <c r="F57" s="49"/>
      <c r="G57" s="49"/>
      <c r="H57" s="49"/>
      <c r="I57" s="50"/>
      <c r="J57" s="27"/>
      <c r="K57" s="27"/>
      <c r="L57" s="27"/>
      <c r="M57" s="27"/>
    </row>
    <row r="58" spans="2:13" x14ac:dyDescent="0.25">
      <c r="C58" s="25"/>
      <c r="E58" s="29"/>
      <c r="F58" s="28"/>
    </row>
    <row r="59" spans="2:13" ht="227.25" customHeight="1" x14ac:dyDescent="0.25">
      <c r="C59" s="30"/>
      <c r="D59" s="31"/>
      <c r="E59" s="25"/>
    </row>
    <row r="60" spans="2:13" ht="15.75" thickBot="1" x14ac:dyDescent="0.3">
      <c r="C60" s="30"/>
      <c r="D60" s="31"/>
      <c r="E60" s="25"/>
    </row>
    <row r="61" spans="2:13" ht="15.75" thickBot="1" x14ac:dyDescent="0.3">
      <c r="B61" s="37" t="s">
        <v>113</v>
      </c>
      <c r="C61" s="66" t="s">
        <v>37</v>
      </c>
      <c r="D61" s="67"/>
      <c r="E61" s="67"/>
      <c r="F61" s="67"/>
      <c r="G61" s="67"/>
      <c r="H61" s="67"/>
      <c r="I61" s="67"/>
      <c r="J61" s="67"/>
      <c r="K61" s="67"/>
      <c r="L61" s="67"/>
      <c r="M61" s="68"/>
    </row>
    <row r="62" spans="2:13" x14ac:dyDescent="0.25">
      <c r="C62" s="25"/>
      <c r="E62" s="29"/>
      <c r="F62" s="28"/>
    </row>
    <row r="63" spans="2:13" ht="233.25" customHeight="1" x14ac:dyDescent="0.25">
      <c r="C63" s="31"/>
      <c r="D63" s="31"/>
      <c r="E63" s="31"/>
    </row>
    <row r="64" spans="2:13" ht="15.75" thickBot="1" x14ac:dyDescent="0.3">
      <c r="C64" s="31"/>
      <c r="D64" s="31"/>
      <c r="E64" s="31"/>
    </row>
    <row r="65" spans="2:13" ht="15.75" thickBot="1" x14ac:dyDescent="0.3">
      <c r="B65" s="37" t="s">
        <v>114</v>
      </c>
      <c r="C65" s="51" t="s">
        <v>38</v>
      </c>
      <c r="D65" s="52"/>
      <c r="E65" s="52"/>
      <c r="F65" s="52"/>
      <c r="G65" s="52"/>
      <c r="H65" s="53"/>
      <c r="I65" s="27"/>
      <c r="J65" s="27"/>
      <c r="K65" s="27"/>
      <c r="L65" s="27"/>
      <c r="M65" s="27"/>
    </row>
    <row r="66" spans="2:13" x14ac:dyDescent="0.25">
      <c r="C66" s="25"/>
      <c r="E66" s="29"/>
      <c r="F66" s="28"/>
    </row>
    <row r="67" spans="2:13" ht="240" customHeight="1" x14ac:dyDescent="0.25">
      <c r="C67" s="31"/>
      <c r="D67" s="31"/>
      <c r="E67" s="25"/>
    </row>
    <row r="68" spans="2:13" ht="15.75" thickBot="1" x14ac:dyDescent="0.3">
      <c r="C68" s="31"/>
      <c r="D68" s="31"/>
      <c r="E68" s="25"/>
    </row>
    <row r="69" spans="2:13" ht="15.75" thickBot="1" x14ac:dyDescent="0.3">
      <c r="B69" s="37" t="s">
        <v>115</v>
      </c>
      <c r="C69" s="51" t="s">
        <v>39</v>
      </c>
      <c r="D69" s="52"/>
      <c r="E69" s="52"/>
      <c r="F69" s="52"/>
      <c r="G69" s="52"/>
      <c r="H69" s="53"/>
      <c r="I69" s="27"/>
      <c r="J69" s="27"/>
      <c r="K69" s="27"/>
      <c r="L69" s="27"/>
      <c r="M69" s="27"/>
    </row>
    <row r="70" spans="2:13" x14ac:dyDescent="0.25">
      <c r="C70" s="25"/>
      <c r="E70" s="29"/>
      <c r="F70" s="28"/>
    </row>
    <row r="71" spans="2:13" ht="231" customHeight="1" x14ac:dyDescent="0.25">
      <c r="C71" s="31"/>
      <c r="D71" s="31"/>
      <c r="E71" s="25"/>
    </row>
    <row r="72" spans="2:13" ht="15.75" thickBot="1" x14ac:dyDescent="0.3">
      <c r="C72" s="31"/>
      <c r="D72" s="31"/>
      <c r="E72" s="25"/>
    </row>
    <row r="73" spans="2:13" ht="15.75" thickBot="1" x14ac:dyDescent="0.3">
      <c r="B73" s="37" t="s">
        <v>116</v>
      </c>
      <c r="C73" s="39" t="s">
        <v>40</v>
      </c>
      <c r="D73" s="40"/>
      <c r="E73" s="40"/>
      <c r="F73" s="40"/>
      <c r="G73" s="40"/>
      <c r="H73" s="40"/>
      <c r="I73" s="41"/>
      <c r="J73" s="27"/>
      <c r="K73" s="27"/>
      <c r="L73" s="27"/>
      <c r="M73" s="27"/>
    </row>
    <row r="74" spans="2:13" x14ac:dyDescent="0.25">
      <c r="C74" s="25"/>
      <c r="E74" s="29"/>
      <c r="F74" s="28"/>
    </row>
    <row r="75" spans="2:13" x14ac:dyDescent="0.25">
      <c r="C75" s="30"/>
      <c r="D75" s="31"/>
      <c r="E75" s="25"/>
    </row>
    <row r="76" spans="2:13" x14ac:dyDescent="0.25">
      <c r="C76" s="30"/>
      <c r="D76" s="31"/>
      <c r="E76" s="25"/>
    </row>
    <row r="77" spans="2:13" x14ac:dyDescent="0.25">
      <c r="C77" s="30"/>
      <c r="D77" s="31"/>
      <c r="E77" s="25"/>
    </row>
    <row r="78" spans="2:13" x14ac:dyDescent="0.25">
      <c r="C78" s="30"/>
      <c r="D78" s="31"/>
      <c r="E78" s="25"/>
    </row>
    <row r="79" spans="2:13" x14ac:dyDescent="0.25">
      <c r="F79" s="24"/>
    </row>
    <row r="80" spans="2:13" ht="15.75" thickBot="1" x14ac:dyDescent="0.3"/>
    <row r="81" spans="2:13" ht="15.75" thickBot="1" x14ac:dyDescent="0.3">
      <c r="B81" s="37" t="s">
        <v>118</v>
      </c>
      <c r="C81" s="46" t="s">
        <v>131</v>
      </c>
      <c r="D81" s="46"/>
      <c r="E81" s="46"/>
      <c r="F81" s="46"/>
      <c r="G81" s="46"/>
      <c r="H81" s="46"/>
      <c r="I81" s="47"/>
      <c r="J81" s="27"/>
      <c r="K81" s="27"/>
      <c r="L81" s="27"/>
      <c r="M81" s="27"/>
    </row>
    <row r="82" spans="2:13" x14ac:dyDescent="0.25">
      <c r="C82" s="25"/>
      <c r="E82" s="29"/>
      <c r="F82" s="28"/>
    </row>
    <row r="83" spans="2:13" x14ac:dyDescent="0.25">
      <c r="C83" s="30"/>
      <c r="D83" s="31"/>
      <c r="E83" s="25"/>
    </row>
    <row r="84" spans="2:13" x14ac:dyDescent="0.25">
      <c r="C84" s="30"/>
      <c r="D84" s="31"/>
      <c r="E84" s="25"/>
    </row>
    <row r="85" spans="2:13" x14ac:dyDescent="0.25">
      <c r="C85" s="30"/>
      <c r="D85" s="31"/>
      <c r="E85" s="25"/>
    </row>
    <row r="86" spans="2:13" x14ac:dyDescent="0.25">
      <c r="C86" s="30"/>
      <c r="D86" s="31"/>
      <c r="E86" s="25"/>
    </row>
    <row r="87" spans="2:13" x14ac:dyDescent="0.25">
      <c r="F87" s="24"/>
    </row>
    <row r="88" spans="2:13" ht="15.75" thickBot="1" x14ac:dyDescent="0.3"/>
    <row r="89" spans="2:13" ht="15.75" thickBot="1" x14ac:dyDescent="0.3">
      <c r="B89" s="37" t="s">
        <v>120</v>
      </c>
      <c r="C89" s="45" t="s">
        <v>48</v>
      </c>
      <c r="D89" s="46"/>
      <c r="E89" s="46"/>
      <c r="F89" s="46"/>
      <c r="G89" s="46"/>
      <c r="H89" s="46"/>
      <c r="I89" s="47"/>
      <c r="J89" s="27"/>
      <c r="K89" s="27"/>
      <c r="L89" s="27"/>
      <c r="M89" s="27"/>
    </row>
    <row r="90" spans="2:13" x14ac:dyDescent="0.25">
      <c r="C90" s="25"/>
      <c r="E90" s="29"/>
      <c r="F90" s="28"/>
    </row>
    <row r="91" spans="2:13" ht="230.25" customHeight="1" x14ac:dyDescent="0.25">
      <c r="C91" s="30"/>
      <c r="D91" s="31"/>
      <c r="E91" s="25"/>
    </row>
    <row r="92" spans="2:13" ht="15.75" thickBot="1" x14ac:dyDescent="0.3">
      <c r="C92" s="30"/>
      <c r="D92" s="31"/>
      <c r="E92" s="25"/>
    </row>
    <row r="93" spans="2:13" ht="15.75" thickBot="1" x14ac:dyDescent="0.3">
      <c r="B93" s="37" t="s">
        <v>121</v>
      </c>
      <c r="C93" s="45" t="s">
        <v>53</v>
      </c>
      <c r="D93" s="46"/>
      <c r="E93" s="46"/>
      <c r="F93" s="46"/>
      <c r="G93" s="46"/>
      <c r="H93" s="46"/>
      <c r="I93" s="47"/>
      <c r="J93" s="27"/>
      <c r="K93" s="27"/>
      <c r="L93" s="27"/>
      <c r="M93" s="27"/>
    </row>
    <row r="94" spans="2:13" x14ac:dyDescent="0.25">
      <c r="C94" s="25"/>
      <c r="E94" s="29"/>
      <c r="F94" s="28"/>
    </row>
    <row r="95" spans="2:13" ht="228" customHeight="1" x14ac:dyDescent="0.25">
      <c r="C95" s="30"/>
      <c r="D95" s="31"/>
      <c r="E95" s="25"/>
    </row>
    <row r="96" spans="2:13" ht="15.75" thickBot="1" x14ac:dyDescent="0.3">
      <c r="C96" s="30"/>
      <c r="D96" s="31"/>
      <c r="E96" s="25"/>
    </row>
    <row r="97" spans="2:13" ht="15.75" thickBot="1" x14ac:dyDescent="0.3">
      <c r="B97" s="37" t="s">
        <v>122</v>
      </c>
      <c r="C97" s="45" t="s">
        <v>55</v>
      </c>
      <c r="D97" s="46"/>
      <c r="E97" s="46"/>
      <c r="F97" s="46"/>
      <c r="G97" s="46"/>
      <c r="H97" s="47"/>
      <c r="I97" s="27"/>
      <c r="J97" s="27"/>
      <c r="K97" s="27"/>
      <c r="L97" s="27"/>
      <c r="M97" s="27"/>
    </row>
    <row r="98" spans="2:13" x14ac:dyDescent="0.25">
      <c r="C98" s="25"/>
      <c r="E98" s="29"/>
      <c r="F98" s="28"/>
    </row>
    <row r="99" spans="2:13" ht="240" customHeight="1" x14ac:dyDescent="0.25">
      <c r="C99" s="30"/>
      <c r="D99" s="31"/>
      <c r="E99" s="25"/>
    </row>
    <row r="100" spans="2:13" ht="15.75" thickBot="1" x14ac:dyDescent="0.3">
      <c r="C100" s="30"/>
      <c r="D100" s="31"/>
      <c r="E100" s="25"/>
    </row>
    <row r="101" spans="2:13" ht="15.75" thickBot="1" x14ac:dyDescent="0.3">
      <c r="B101" s="37" t="s">
        <v>123</v>
      </c>
      <c r="C101" s="48" t="s">
        <v>61</v>
      </c>
      <c r="D101" s="49"/>
      <c r="E101" s="49"/>
      <c r="F101" s="49"/>
      <c r="G101" s="49"/>
      <c r="H101" s="50"/>
      <c r="I101" s="27"/>
      <c r="J101" s="27"/>
      <c r="K101" s="27"/>
      <c r="L101" s="27"/>
      <c r="M101" s="27"/>
    </row>
    <row r="102" spans="2:13" x14ac:dyDescent="0.25">
      <c r="C102" s="25"/>
      <c r="E102" s="29"/>
      <c r="F102" s="28"/>
    </row>
    <row r="103" spans="2:13" ht="230.25" customHeight="1" x14ac:dyDescent="0.25">
      <c r="C103" s="31"/>
      <c r="D103" s="31"/>
      <c r="E103" s="25"/>
    </row>
    <row r="104" spans="2:13" ht="15.75" thickBot="1" x14ac:dyDescent="0.3">
      <c r="C104" s="31"/>
      <c r="D104" s="31"/>
      <c r="E104" s="25"/>
    </row>
    <row r="105" spans="2:13" ht="15.75" thickBot="1" x14ac:dyDescent="0.3">
      <c r="B105" s="37" t="s">
        <v>124</v>
      </c>
      <c r="C105" s="45" t="s">
        <v>62</v>
      </c>
      <c r="D105" s="46"/>
      <c r="E105" s="46"/>
      <c r="F105" s="46"/>
      <c r="G105" s="46"/>
      <c r="H105" s="47"/>
      <c r="I105" s="27"/>
      <c r="J105" s="27"/>
      <c r="K105" s="27"/>
      <c r="L105" s="27"/>
      <c r="M105" s="27"/>
    </row>
    <row r="106" spans="2:13" x14ac:dyDescent="0.25">
      <c r="C106" s="25"/>
      <c r="E106" s="29"/>
      <c r="F106" s="28"/>
    </row>
    <row r="107" spans="2:13" ht="227.25" customHeight="1" x14ac:dyDescent="0.25">
      <c r="C107" s="30"/>
      <c r="D107" s="31"/>
      <c r="E107" s="25"/>
    </row>
    <row r="108" spans="2:13" ht="15.75" thickBot="1" x14ac:dyDescent="0.3">
      <c r="C108" s="30"/>
      <c r="D108" s="31"/>
      <c r="E108" s="25"/>
    </row>
    <row r="109" spans="2:13" ht="15.75" thickBot="1" x14ac:dyDescent="0.3">
      <c r="B109" s="37" t="s">
        <v>125</v>
      </c>
      <c r="C109" s="45" t="s">
        <v>68</v>
      </c>
      <c r="D109" s="46"/>
      <c r="E109" s="46"/>
      <c r="F109" s="46"/>
      <c r="G109" s="46"/>
      <c r="H109" s="47"/>
      <c r="I109" s="27"/>
      <c r="J109" s="27"/>
      <c r="K109" s="27"/>
      <c r="L109" s="27"/>
      <c r="M109" s="27"/>
    </row>
    <row r="110" spans="2:13" x14ac:dyDescent="0.25">
      <c r="C110" s="25"/>
      <c r="E110" s="29"/>
      <c r="F110" s="28"/>
    </row>
    <row r="111" spans="2:13" ht="229.5" customHeight="1" x14ac:dyDescent="0.25">
      <c r="C111" s="31"/>
      <c r="D111" s="31"/>
      <c r="E111" s="32"/>
    </row>
    <row r="112" spans="2:13" ht="15.75" thickBot="1" x14ac:dyDescent="0.3">
      <c r="C112" s="31"/>
      <c r="D112" s="31"/>
      <c r="E112" s="32"/>
    </row>
    <row r="113" spans="2:13" ht="15.75" thickBot="1" x14ac:dyDescent="0.3">
      <c r="B113" s="37" t="s">
        <v>126</v>
      </c>
      <c r="C113" s="45" t="s">
        <v>69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7"/>
    </row>
    <row r="114" spans="2:13" x14ac:dyDescent="0.25">
      <c r="C114" s="25"/>
      <c r="E114" s="29"/>
      <c r="F114" s="28"/>
    </row>
    <row r="115" spans="2:13" ht="229.5" customHeight="1" x14ac:dyDescent="0.25">
      <c r="C115" s="30"/>
      <c r="D115" s="31"/>
    </row>
    <row r="116" spans="2:13" ht="15.75" thickBot="1" x14ac:dyDescent="0.3">
      <c r="C116" s="30"/>
      <c r="D116" s="31"/>
    </row>
    <row r="117" spans="2:13" ht="15.75" thickBot="1" x14ac:dyDescent="0.3">
      <c r="B117" s="37" t="s">
        <v>127</v>
      </c>
      <c r="C117" s="45" t="s">
        <v>73</v>
      </c>
      <c r="D117" s="46"/>
      <c r="E117" s="46"/>
      <c r="F117" s="46"/>
      <c r="G117" s="46"/>
      <c r="H117" s="46"/>
      <c r="I117" s="47"/>
      <c r="J117" s="27"/>
      <c r="K117" s="27"/>
      <c r="L117" s="27"/>
      <c r="M117" s="27"/>
    </row>
    <row r="118" spans="2:13" x14ac:dyDescent="0.25">
      <c r="C118" s="25"/>
      <c r="E118" s="29"/>
      <c r="F118" s="28"/>
    </row>
    <row r="119" spans="2:13" ht="227.25" customHeight="1" x14ac:dyDescent="0.25">
      <c r="C119" s="30"/>
      <c r="D119" s="31"/>
      <c r="E119" s="25"/>
    </row>
    <row r="120" spans="2:13" ht="15.75" thickBot="1" x14ac:dyDescent="0.3">
      <c r="C120" s="30"/>
      <c r="D120" s="31"/>
      <c r="E120" s="25"/>
    </row>
    <row r="121" spans="2:13" ht="15.75" thickBot="1" x14ac:dyDescent="0.3">
      <c r="B121" s="37" t="s">
        <v>128</v>
      </c>
      <c r="C121" s="45" t="s">
        <v>76</v>
      </c>
      <c r="D121" s="46"/>
      <c r="E121" s="46"/>
      <c r="F121" s="46"/>
      <c r="G121" s="46"/>
      <c r="H121" s="46"/>
      <c r="I121" s="47"/>
      <c r="J121" s="27"/>
      <c r="K121" s="27"/>
      <c r="L121" s="27"/>
      <c r="M121" s="27"/>
    </row>
    <row r="122" spans="2:13" x14ac:dyDescent="0.25">
      <c r="C122" s="25"/>
      <c r="E122" s="29"/>
      <c r="F122" s="28"/>
    </row>
    <row r="123" spans="2:13" ht="240" customHeight="1" x14ac:dyDescent="0.25">
      <c r="C123" s="30"/>
      <c r="D123" s="31"/>
      <c r="E123" s="25"/>
    </row>
    <row r="124" spans="2:13" x14ac:dyDescent="0.25">
      <c r="C124" s="30"/>
      <c r="D124" s="31"/>
      <c r="E124" s="25"/>
    </row>
    <row r="125" spans="2:13" x14ac:dyDescent="0.25">
      <c r="C125" s="30"/>
      <c r="D125" s="31"/>
      <c r="E125" s="25"/>
    </row>
    <row r="126" spans="2:13" x14ac:dyDescent="0.25">
      <c r="C126" s="30"/>
      <c r="D126" s="31"/>
      <c r="E126" s="25"/>
    </row>
    <row r="127" spans="2:13" x14ac:dyDescent="0.25">
      <c r="C127" s="30"/>
      <c r="D127" s="31"/>
      <c r="E127" s="25"/>
    </row>
    <row r="128" spans="2:13" x14ac:dyDescent="0.25">
      <c r="C128" s="30"/>
      <c r="D128" s="31"/>
      <c r="E128" s="25"/>
    </row>
    <row r="219" spans="6:6" x14ac:dyDescent="0.25">
      <c r="F219" s="25">
        <f t="shared" ref="F219:F224" si="0">SUM(D219:E219)</f>
        <v>0</v>
      </c>
    </row>
    <row r="220" spans="6:6" x14ac:dyDescent="0.25">
      <c r="F220" s="25">
        <f t="shared" si="0"/>
        <v>0</v>
      </c>
    </row>
    <row r="221" spans="6:6" x14ac:dyDescent="0.25">
      <c r="F221" s="25">
        <f t="shared" si="0"/>
        <v>0</v>
      </c>
    </row>
    <row r="222" spans="6:6" x14ac:dyDescent="0.25">
      <c r="F222" s="25">
        <f t="shared" si="0"/>
        <v>0</v>
      </c>
    </row>
    <row r="223" spans="6:6" x14ac:dyDescent="0.25">
      <c r="F223" s="25">
        <f t="shared" si="0"/>
        <v>0</v>
      </c>
    </row>
    <row r="224" spans="6:6" x14ac:dyDescent="0.25">
      <c r="F224" s="25">
        <f t="shared" si="0"/>
        <v>0</v>
      </c>
    </row>
    <row r="225" spans="6:6" x14ac:dyDescent="0.25">
      <c r="F225" s="25">
        <f t="shared" ref="F225:F226" si="1">SUM(D225:E225)</f>
        <v>0</v>
      </c>
    </row>
    <row r="226" spans="6:6" x14ac:dyDescent="0.25">
      <c r="F226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C41:I41"/>
    <mergeCell ref="C45:I45"/>
    <mergeCell ref="C49:I49"/>
    <mergeCell ref="C65:H65"/>
    <mergeCell ref="C69:H69"/>
    <mergeCell ref="C81:I81"/>
    <mergeCell ref="C89:I89"/>
    <mergeCell ref="C2:M2"/>
    <mergeCell ref="C5:E5"/>
    <mergeCell ref="C9:G9"/>
    <mergeCell ref="C13:G13"/>
    <mergeCell ref="C17:G17"/>
    <mergeCell ref="C21:G21"/>
    <mergeCell ref="C25:G25"/>
    <mergeCell ref="C29:G29"/>
    <mergeCell ref="C33:G33"/>
    <mergeCell ref="C37:I37"/>
    <mergeCell ref="C53:K53"/>
    <mergeCell ref="C57:I57"/>
    <mergeCell ref="C61:M61"/>
    <mergeCell ref="C109:H109"/>
    <mergeCell ref="C113:M113"/>
    <mergeCell ref="C117:I117"/>
    <mergeCell ref="C121:I121"/>
    <mergeCell ref="C93:I93"/>
    <mergeCell ref="C97:H97"/>
    <mergeCell ref="C101:H101"/>
    <mergeCell ref="C105:H10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9"/>
  <sheetViews>
    <sheetView tabSelected="1" zoomScaleNormal="100" workbookViewId="0">
      <selection activeCell="A2" sqref="A2"/>
    </sheetView>
  </sheetViews>
  <sheetFormatPr baseColWidth="10" defaultColWidth="8.85546875" defaultRowHeight="15" x14ac:dyDescent="0.25"/>
  <cols>
    <col min="1" max="1" width="3.85546875" style="18" customWidth="1"/>
    <col min="2" max="2" width="31.85546875" style="4" customWidth="1"/>
    <col min="3" max="3" width="8.85546875" style="9"/>
    <col min="4" max="4" width="9.140625" style="4" bestFit="1" customWidth="1"/>
    <col min="5" max="16384" width="8.85546875" style="4"/>
  </cols>
  <sheetData>
    <row r="2" spans="1:10" ht="15.75" x14ac:dyDescent="0.25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1:10" ht="15.75" x14ac:dyDescent="0.25">
      <c r="B3" s="3"/>
      <c r="C3" s="4"/>
    </row>
    <row r="5" spans="1:10" x14ac:dyDescent="0.25">
      <c r="B5" s="10" t="s">
        <v>1</v>
      </c>
      <c r="C5" s="2"/>
      <c r="D5" s="2"/>
      <c r="E5" s="2"/>
      <c r="F5" s="2"/>
      <c r="G5" s="2"/>
      <c r="H5" s="2"/>
      <c r="I5" s="2"/>
      <c r="J5" s="2"/>
    </row>
    <row r="6" spans="1:10" ht="24" x14ac:dyDescent="0.25">
      <c r="A6" s="21"/>
      <c r="B6" s="22"/>
      <c r="C6" s="20" t="s">
        <v>129</v>
      </c>
      <c r="D6" s="6" t="s">
        <v>84</v>
      </c>
      <c r="E6" s="19" t="s">
        <v>85</v>
      </c>
      <c r="F6" s="22"/>
      <c r="G6" s="22"/>
      <c r="H6" s="22"/>
      <c r="I6" s="22"/>
      <c r="J6" s="22"/>
    </row>
    <row r="7" spans="1:10" x14ac:dyDescent="0.25">
      <c r="A7" s="21"/>
      <c r="B7" s="23"/>
      <c r="C7" s="9">
        <v>375</v>
      </c>
      <c r="D7" s="9">
        <v>120</v>
      </c>
      <c r="E7" s="9">
        <v>255</v>
      </c>
      <c r="F7" s="23"/>
      <c r="G7" s="23"/>
      <c r="H7" s="23"/>
      <c r="I7" s="23"/>
      <c r="J7" s="23"/>
    </row>
    <row r="8" spans="1:10" x14ac:dyDescent="0.25">
      <c r="A8" s="21"/>
      <c r="B8" s="23"/>
      <c r="C8" s="4"/>
    </row>
    <row r="10" spans="1:10" x14ac:dyDescent="0.25">
      <c r="A10" s="18" t="s">
        <v>100</v>
      </c>
      <c r="B10" s="10" t="s">
        <v>83</v>
      </c>
      <c r="C10" s="2"/>
      <c r="D10" s="2"/>
      <c r="E10" s="2"/>
      <c r="F10" s="2"/>
      <c r="G10" s="2"/>
      <c r="H10" s="2"/>
      <c r="I10" s="2"/>
      <c r="J10" s="2"/>
    </row>
    <row r="11" spans="1:10" ht="24" x14ac:dyDescent="0.25">
      <c r="B11" s="7" t="s">
        <v>3</v>
      </c>
      <c r="C11" s="20" t="s">
        <v>129</v>
      </c>
      <c r="D11" s="6" t="s">
        <v>84</v>
      </c>
      <c r="E11" s="19" t="s">
        <v>85</v>
      </c>
    </row>
    <row r="12" spans="1:10" x14ac:dyDescent="0.25">
      <c r="B12" s="11" t="s">
        <v>88</v>
      </c>
      <c r="C12" s="9">
        <v>55</v>
      </c>
      <c r="D12" s="8">
        <v>21</v>
      </c>
      <c r="E12" s="5">
        <v>34</v>
      </c>
    </row>
    <row r="13" spans="1:10" x14ac:dyDescent="0.25">
      <c r="B13" s="11" t="s">
        <v>89</v>
      </c>
      <c r="C13" s="9">
        <v>41</v>
      </c>
      <c r="D13" s="8">
        <v>13</v>
      </c>
      <c r="E13" s="5">
        <v>28</v>
      </c>
    </row>
    <row r="14" spans="1:10" x14ac:dyDescent="0.25">
      <c r="B14" s="11" t="s">
        <v>90</v>
      </c>
      <c r="C14" s="9">
        <v>127</v>
      </c>
      <c r="D14" s="8">
        <v>51</v>
      </c>
      <c r="E14" s="5">
        <v>76</v>
      </c>
    </row>
    <row r="15" spans="1:10" x14ac:dyDescent="0.25">
      <c r="B15" s="11" t="s">
        <v>91</v>
      </c>
      <c r="C15" s="9">
        <v>133</v>
      </c>
      <c r="D15" s="8">
        <v>31</v>
      </c>
      <c r="E15" s="5">
        <v>102</v>
      </c>
    </row>
    <row r="16" spans="1:10" x14ac:dyDescent="0.25">
      <c r="B16" s="11" t="s">
        <v>92</v>
      </c>
      <c r="C16" s="9">
        <v>15</v>
      </c>
      <c r="D16" s="8">
        <v>3</v>
      </c>
      <c r="E16" s="5">
        <v>12</v>
      </c>
    </row>
    <row r="17" spans="1:10" x14ac:dyDescent="0.25">
      <c r="B17" s="11" t="s">
        <v>87</v>
      </c>
      <c r="C17" s="9">
        <v>4</v>
      </c>
      <c r="D17" s="8">
        <v>1</v>
      </c>
      <c r="E17" s="5">
        <v>3</v>
      </c>
    </row>
    <row r="18" spans="1:10" x14ac:dyDescent="0.25">
      <c r="B18" s="11"/>
      <c r="C18" s="4"/>
      <c r="D18" s="8"/>
      <c r="E18" s="5"/>
    </row>
    <row r="19" spans="1:10" x14ac:dyDescent="0.25">
      <c r="D19" s="9"/>
      <c r="E19" s="42"/>
    </row>
    <row r="20" spans="1:10" x14ac:dyDescent="0.25">
      <c r="A20" s="18" t="s">
        <v>101</v>
      </c>
      <c r="B20" s="2" t="s">
        <v>2</v>
      </c>
      <c r="C20" s="2"/>
      <c r="D20" s="43"/>
      <c r="E20" s="10"/>
      <c r="F20" s="2"/>
      <c r="G20" s="2"/>
      <c r="H20" s="2"/>
      <c r="I20" s="2"/>
      <c r="J20" s="2"/>
    </row>
    <row r="21" spans="1:10" ht="24" x14ac:dyDescent="0.25">
      <c r="B21" s="7" t="s">
        <v>3</v>
      </c>
      <c r="C21" s="20" t="s">
        <v>129</v>
      </c>
      <c r="D21" s="6" t="s">
        <v>84</v>
      </c>
      <c r="E21" s="19" t="s">
        <v>85</v>
      </c>
    </row>
    <row r="22" spans="1:10" x14ac:dyDescent="0.25">
      <c r="B22" s="8" t="s">
        <v>4</v>
      </c>
      <c r="C22" s="9">
        <v>174</v>
      </c>
      <c r="D22" s="8">
        <v>48</v>
      </c>
      <c r="E22" s="5">
        <v>126</v>
      </c>
    </row>
    <row r="23" spans="1:10" x14ac:dyDescent="0.25">
      <c r="B23" s="8" t="s">
        <v>5</v>
      </c>
      <c r="C23" s="9">
        <v>201</v>
      </c>
      <c r="D23" s="8">
        <v>72</v>
      </c>
      <c r="E23" s="5">
        <v>129</v>
      </c>
    </row>
    <row r="24" spans="1:10" x14ac:dyDescent="0.25">
      <c r="C24" s="4"/>
      <c r="D24" s="9"/>
      <c r="E24" s="42"/>
    </row>
    <row r="25" spans="1:10" x14ac:dyDescent="0.25">
      <c r="D25" s="9"/>
      <c r="E25" s="42"/>
    </row>
    <row r="26" spans="1:10" x14ac:dyDescent="0.25">
      <c r="A26" s="18" t="s">
        <v>102</v>
      </c>
      <c r="B26" s="2" t="s">
        <v>6</v>
      </c>
      <c r="C26" s="2"/>
      <c r="D26" s="43"/>
      <c r="E26" s="10"/>
      <c r="F26" s="2"/>
      <c r="G26" s="2"/>
      <c r="H26" s="2"/>
      <c r="I26" s="2"/>
      <c r="J26" s="2"/>
    </row>
    <row r="27" spans="1:10" ht="24" x14ac:dyDescent="0.25">
      <c r="B27" s="7" t="s">
        <v>3</v>
      </c>
      <c r="C27" s="20" t="s">
        <v>129</v>
      </c>
      <c r="D27" s="6" t="s">
        <v>84</v>
      </c>
      <c r="E27" s="19" t="s">
        <v>85</v>
      </c>
    </row>
    <row r="28" spans="1:10" x14ac:dyDescent="0.25">
      <c r="B28" s="1" t="s">
        <v>7</v>
      </c>
      <c r="C28" s="9">
        <v>301</v>
      </c>
      <c r="D28" s="8">
        <v>107</v>
      </c>
      <c r="E28" s="9">
        <v>194</v>
      </c>
    </row>
    <row r="29" spans="1:10" x14ac:dyDescent="0.25">
      <c r="B29" s="1" t="s">
        <v>8</v>
      </c>
      <c r="C29" s="9">
        <v>60</v>
      </c>
      <c r="D29" s="8">
        <v>9</v>
      </c>
      <c r="E29" s="9">
        <v>51</v>
      </c>
    </row>
    <row r="30" spans="1:10" x14ac:dyDescent="0.25">
      <c r="B30" s="1" t="s">
        <v>9</v>
      </c>
      <c r="C30" s="9">
        <v>2</v>
      </c>
      <c r="D30" s="8">
        <v>1</v>
      </c>
      <c r="E30" s="9">
        <v>1</v>
      </c>
    </row>
    <row r="31" spans="1:10" x14ac:dyDescent="0.25">
      <c r="B31" s="1" t="s">
        <v>10</v>
      </c>
      <c r="C31" s="9">
        <v>12</v>
      </c>
      <c r="D31" s="8">
        <v>3</v>
      </c>
      <c r="E31" s="16">
        <f>255-(E28+E29+E30)</f>
        <v>9</v>
      </c>
    </row>
    <row r="32" spans="1:10" x14ac:dyDescent="0.25">
      <c r="C32" s="4"/>
      <c r="D32" s="9"/>
      <c r="E32" s="42"/>
    </row>
    <row r="33" spans="1:10" x14ac:dyDescent="0.25">
      <c r="D33" s="9"/>
      <c r="E33" s="42"/>
    </row>
    <row r="34" spans="1:10" x14ac:dyDescent="0.25">
      <c r="A34" s="18" t="s">
        <v>103</v>
      </c>
      <c r="B34" s="2" t="s">
        <v>86</v>
      </c>
      <c r="C34" s="2"/>
      <c r="D34" s="43"/>
      <c r="E34" s="10"/>
      <c r="F34" s="2"/>
      <c r="G34" s="2"/>
      <c r="H34" s="2"/>
      <c r="I34" s="2"/>
      <c r="J34" s="2"/>
    </row>
    <row r="35" spans="1:10" ht="24" x14ac:dyDescent="0.25">
      <c r="B35" s="7" t="s">
        <v>3</v>
      </c>
      <c r="C35" s="20" t="s">
        <v>129</v>
      </c>
      <c r="D35" s="6" t="s">
        <v>84</v>
      </c>
      <c r="E35" s="19" t="s">
        <v>85</v>
      </c>
    </row>
    <row r="36" spans="1:10" x14ac:dyDescent="0.25">
      <c r="B36" s="8" t="s">
        <v>11</v>
      </c>
      <c r="C36" s="9">
        <v>327</v>
      </c>
      <c r="D36" s="8">
        <v>113</v>
      </c>
      <c r="E36" s="9">
        <v>214</v>
      </c>
    </row>
    <row r="37" spans="1:10" x14ac:dyDescent="0.25">
      <c r="B37" s="8" t="s">
        <v>12</v>
      </c>
      <c r="C37" s="9">
        <v>43</v>
      </c>
      <c r="D37" s="8">
        <v>6</v>
      </c>
      <c r="E37" s="9">
        <v>37</v>
      </c>
    </row>
    <row r="38" spans="1:10" x14ac:dyDescent="0.25">
      <c r="B38" s="16" t="s">
        <v>87</v>
      </c>
      <c r="C38" s="9">
        <v>5</v>
      </c>
      <c r="D38" s="9">
        <v>1</v>
      </c>
      <c r="E38" s="9">
        <v>4</v>
      </c>
    </row>
    <row r="39" spans="1:10" x14ac:dyDescent="0.25">
      <c r="C39" s="4"/>
      <c r="D39" s="9"/>
      <c r="E39" s="42"/>
    </row>
    <row r="40" spans="1:10" x14ac:dyDescent="0.25">
      <c r="D40" s="9"/>
      <c r="E40" s="42"/>
    </row>
    <row r="41" spans="1:10" x14ac:dyDescent="0.25">
      <c r="A41" s="18" t="s">
        <v>104</v>
      </c>
      <c r="B41" s="2" t="s">
        <v>13</v>
      </c>
      <c r="C41" s="2"/>
      <c r="D41" s="43"/>
      <c r="E41" s="10"/>
      <c r="F41" s="2"/>
      <c r="G41" s="2"/>
      <c r="H41" s="2"/>
      <c r="I41" s="2"/>
      <c r="J41" s="2"/>
    </row>
    <row r="42" spans="1:10" ht="24" x14ac:dyDescent="0.25">
      <c r="B42" s="7" t="s">
        <v>3</v>
      </c>
      <c r="C42" s="20" t="s">
        <v>129</v>
      </c>
      <c r="D42" s="6" t="s">
        <v>84</v>
      </c>
      <c r="E42" s="19" t="s">
        <v>85</v>
      </c>
    </row>
    <row r="43" spans="1:10" ht="30" x14ac:dyDescent="0.25">
      <c r="B43" s="12" t="s">
        <v>93</v>
      </c>
      <c r="C43" s="9">
        <v>225</v>
      </c>
      <c r="D43" s="8">
        <v>76</v>
      </c>
      <c r="E43" s="9">
        <v>149</v>
      </c>
    </row>
    <row r="44" spans="1:10" ht="30" x14ac:dyDescent="0.25">
      <c r="B44" s="12" t="s">
        <v>94</v>
      </c>
      <c r="C44" s="9">
        <v>21</v>
      </c>
      <c r="D44" s="8">
        <v>7</v>
      </c>
      <c r="E44" s="9">
        <v>14</v>
      </c>
    </row>
    <row r="45" spans="1:10" x14ac:dyDescent="0.25">
      <c r="B45" s="13" t="s">
        <v>14</v>
      </c>
      <c r="C45" s="9">
        <v>46</v>
      </c>
      <c r="D45" s="8">
        <v>5</v>
      </c>
      <c r="E45" s="9">
        <v>41</v>
      </c>
    </row>
    <row r="46" spans="1:10" ht="30" x14ac:dyDescent="0.25">
      <c r="B46" s="12" t="s">
        <v>95</v>
      </c>
      <c r="C46" s="9">
        <v>44</v>
      </c>
      <c r="D46" s="8">
        <v>32</v>
      </c>
      <c r="E46" s="9">
        <v>12</v>
      </c>
    </row>
    <row r="47" spans="1:10" x14ac:dyDescent="0.25">
      <c r="B47" s="12" t="s">
        <v>87</v>
      </c>
      <c r="C47" s="9">
        <v>39</v>
      </c>
      <c r="D47" s="9">
        <f>D7-(D43+D44+D45+D46)</f>
        <v>0</v>
      </c>
      <c r="E47" s="9">
        <f>255-(E43+E44+E45+E46)</f>
        <v>39</v>
      </c>
    </row>
    <row r="48" spans="1:10" x14ac:dyDescent="0.25">
      <c r="C48" s="4"/>
      <c r="D48" s="9"/>
      <c r="E48" s="42"/>
    </row>
    <row r="49" spans="1:10" x14ac:dyDescent="0.25">
      <c r="D49" s="9"/>
      <c r="E49" s="42"/>
    </row>
    <row r="50" spans="1:10" x14ac:dyDescent="0.25">
      <c r="A50" s="18" t="s">
        <v>105</v>
      </c>
      <c r="B50" s="2" t="s">
        <v>97</v>
      </c>
      <c r="C50" s="2"/>
      <c r="D50" s="43"/>
      <c r="E50" s="10"/>
      <c r="F50" s="2"/>
      <c r="G50" s="2"/>
      <c r="H50" s="2"/>
      <c r="I50" s="2"/>
      <c r="J50" s="2"/>
    </row>
    <row r="51" spans="1:10" ht="24" x14ac:dyDescent="0.25">
      <c r="B51" s="7" t="s">
        <v>3</v>
      </c>
      <c r="C51" s="20" t="s">
        <v>129</v>
      </c>
      <c r="D51" s="6" t="s">
        <v>84</v>
      </c>
      <c r="E51" s="19" t="s">
        <v>85</v>
      </c>
    </row>
    <row r="52" spans="1:10" ht="30" x14ac:dyDescent="0.25">
      <c r="B52" s="12" t="s">
        <v>96</v>
      </c>
      <c r="C52" s="9">
        <v>40</v>
      </c>
      <c r="D52" s="8">
        <v>13</v>
      </c>
      <c r="E52" s="9">
        <v>27</v>
      </c>
    </row>
    <row r="53" spans="1:10" x14ac:dyDescent="0.25">
      <c r="B53" s="13" t="s">
        <v>15</v>
      </c>
      <c r="C53" s="9">
        <v>15</v>
      </c>
      <c r="D53" s="8">
        <v>6</v>
      </c>
      <c r="E53" s="9">
        <v>9</v>
      </c>
    </row>
    <row r="54" spans="1:10" x14ac:dyDescent="0.25">
      <c r="B54" s="13" t="s">
        <v>16</v>
      </c>
      <c r="C54" s="9">
        <v>29</v>
      </c>
      <c r="D54" s="8">
        <v>5</v>
      </c>
      <c r="E54" s="9">
        <v>24</v>
      </c>
    </row>
    <row r="55" spans="1:10" ht="45" x14ac:dyDescent="0.25">
      <c r="B55" s="12" t="s">
        <v>98</v>
      </c>
      <c r="C55" s="9">
        <v>8</v>
      </c>
      <c r="D55" s="8">
        <v>2</v>
      </c>
      <c r="E55" s="9">
        <v>6</v>
      </c>
    </row>
    <row r="56" spans="1:10" ht="30" x14ac:dyDescent="0.25">
      <c r="B56" s="13" t="s">
        <v>17</v>
      </c>
      <c r="C56" s="9">
        <v>296</v>
      </c>
      <c r="D56" s="8">
        <v>97</v>
      </c>
      <c r="E56" s="9">
        <v>199</v>
      </c>
    </row>
    <row r="57" spans="1:10" x14ac:dyDescent="0.25">
      <c r="C57" s="4"/>
      <c r="D57" s="9"/>
      <c r="E57" s="42"/>
    </row>
    <row r="58" spans="1:10" x14ac:dyDescent="0.25">
      <c r="D58" s="9"/>
      <c r="E58" s="42"/>
    </row>
    <row r="59" spans="1:10" x14ac:dyDescent="0.25">
      <c r="A59" s="18" t="s">
        <v>106</v>
      </c>
      <c r="B59" s="2" t="s">
        <v>18</v>
      </c>
      <c r="C59" s="2"/>
      <c r="D59" s="43"/>
      <c r="E59" s="10"/>
      <c r="F59" s="2"/>
      <c r="G59" s="2"/>
      <c r="H59" s="2"/>
      <c r="I59" s="2"/>
      <c r="J59" s="2"/>
    </row>
    <row r="60" spans="1:10" ht="24" x14ac:dyDescent="0.25">
      <c r="B60" s="7" t="s">
        <v>3</v>
      </c>
      <c r="C60" s="20" t="s">
        <v>129</v>
      </c>
      <c r="D60" s="6" t="s">
        <v>84</v>
      </c>
      <c r="E60" s="19" t="s">
        <v>85</v>
      </c>
    </row>
    <row r="61" spans="1:10" x14ac:dyDescent="0.25">
      <c r="B61" s="1" t="s">
        <v>19</v>
      </c>
      <c r="C61" s="9">
        <v>202</v>
      </c>
      <c r="D61" s="8">
        <v>73</v>
      </c>
      <c r="E61" s="9">
        <v>129</v>
      </c>
    </row>
    <row r="62" spans="1:10" x14ac:dyDescent="0.25">
      <c r="B62" s="1" t="s">
        <v>20</v>
      </c>
      <c r="C62" s="9">
        <v>83</v>
      </c>
      <c r="D62" s="8">
        <v>26</v>
      </c>
      <c r="E62" s="9">
        <v>57</v>
      </c>
    </row>
    <row r="63" spans="1:10" x14ac:dyDescent="0.25">
      <c r="B63" s="1" t="s">
        <v>21</v>
      </c>
      <c r="C63" s="9">
        <v>32</v>
      </c>
      <c r="D63" s="8">
        <v>11</v>
      </c>
      <c r="E63" s="9">
        <v>21</v>
      </c>
    </row>
    <row r="64" spans="1:10" x14ac:dyDescent="0.25">
      <c r="B64" s="1" t="s">
        <v>22</v>
      </c>
      <c r="C64" s="9">
        <v>18</v>
      </c>
      <c r="D64" s="8">
        <v>5</v>
      </c>
      <c r="E64" s="9">
        <v>13</v>
      </c>
    </row>
    <row r="65" spans="1:10" x14ac:dyDescent="0.25">
      <c r="B65" s="1" t="s">
        <v>23</v>
      </c>
      <c r="C65" s="9">
        <v>19</v>
      </c>
      <c r="D65" s="8">
        <v>4</v>
      </c>
      <c r="E65" s="9">
        <v>15</v>
      </c>
    </row>
    <row r="66" spans="1:10" x14ac:dyDescent="0.25">
      <c r="B66" s="14" t="s">
        <v>87</v>
      </c>
      <c r="C66" s="9">
        <v>21</v>
      </c>
      <c r="D66" s="9">
        <f>120-(D61+D62+D63+D64+D65)</f>
        <v>1</v>
      </c>
      <c r="E66" s="9">
        <f>255-(E61+E62+E63+E64+E65)</f>
        <v>20</v>
      </c>
    </row>
    <row r="67" spans="1:10" x14ac:dyDescent="0.25">
      <c r="C67" s="4"/>
      <c r="D67" s="9"/>
      <c r="E67" s="42"/>
    </row>
    <row r="68" spans="1:10" x14ac:dyDescent="0.25">
      <c r="D68" s="9"/>
      <c r="E68" s="42"/>
    </row>
    <row r="69" spans="1:10" x14ac:dyDescent="0.25">
      <c r="A69" s="18" t="s">
        <v>107</v>
      </c>
      <c r="B69" s="2" t="s">
        <v>24</v>
      </c>
      <c r="C69" s="2"/>
      <c r="D69" s="43"/>
      <c r="E69" s="10"/>
      <c r="F69" s="2"/>
      <c r="G69" s="2"/>
      <c r="H69" s="2"/>
      <c r="I69" s="2"/>
      <c r="J69" s="2"/>
    </row>
    <row r="70" spans="1:10" ht="24" x14ac:dyDescent="0.25">
      <c r="B70" s="7" t="s">
        <v>3</v>
      </c>
      <c r="C70" s="20" t="s">
        <v>129</v>
      </c>
      <c r="D70" s="6" t="s">
        <v>84</v>
      </c>
      <c r="E70" s="19" t="s">
        <v>85</v>
      </c>
    </row>
    <row r="71" spans="1:10" x14ac:dyDescent="0.25">
      <c r="B71" s="8" t="s">
        <v>11</v>
      </c>
      <c r="C71" s="9">
        <v>87</v>
      </c>
      <c r="D71" s="8">
        <v>27</v>
      </c>
      <c r="E71" s="9">
        <v>60</v>
      </c>
    </row>
    <row r="72" spans="1:10" x14ac:dyDescent="0.25">
      <c r="B72" s="8" t="s">
        <v>12</v>
      </c>
      <c r="C72" s="9">
        <v>280</v>
      </c>
      <c r="D72" s="8">
        <v>91</v>
      </c>
      <c r="E72" s="9">
        <v>189</v>
      </c>
    </row>
    <row r="73" spans="1:10" x14ac:dyDescent="0.25">
      <c r="B73" s="16" t="s">
        <v>87</v>
      </c>
      <c r="C73" s="9">
        <v>8</v>
      </c>
      <c r="D73" s="9">
        <f>120-(D71+D72)</f>
        <v>2</v>
      </c>
      <c r="E73" s="9">
        <f>255-(E71+E72)</f>
        <v>6</v>
      </c>
    </row>
    <row r="74" spans="1:10" x14ac:dyDescent="0.25">
      <c r="C74" s="4"/>
      <c r="D74" s="9"/>
      <c r="E74" s="42"/>
    </row>
    <row r="75" spans="1:10" x14ac:dyDescent="0.25">
      <c r="D75" s="9"/>
      <c r="E75" s="42"/>
    </row>
    <row r="76" spans="1:10" x14ac:dyDescent="0.25">
      <c r="A76" s="18" t="s">
        <v>108</v>
      </c>
      <c r="B76" s="2" t="s">
        <v>25</v>
      </c>
      <c r="C76" s="2"/>
      <c r="D76" s="43"/>
      <c r="E76" s="10"/>
      <c r="F76" s="2"/>
      <c r="G76" s="2"/>
      <c r="H76" s="2"/>
      <c r="I76" s="2"/>
      <c r="J76" s="2"/>
    </row>
    <row r="77" spans="1:10" ht="24" x14ac:dyDescent="0.25">
      <c r="B77" s="7" t="s">
        <v>3</v>
      </c>
      <c r="C77" s="20" t="s">
        <v>129</v>
      </c>
      <c r="D77" s="6" t="s">
        <v>84</v>
      </c>
      <c r="E77" s="19" t="s">
        <v>85</v>
      </c>
    </row>
    <row r="78" spans="1:10" ht="30" x14ac:dyDescent="0.25">
      <c r="B78" s="13" t="s">
        <v>26</v>
      </c>
      <c r="C78" s="9">
        <v>41</v>
      </c>
      <c r="D78" s="8">
        <v>7</v>
      </c>
      <c r="E78" s="9">
        <v>34</v>
      </c>
    </row>
    <row r="79" spans="1:10" ht="30" x14ac:dyDescent="0.25">
      <c r="B79" s="13" t="s">
        <v>27</v>
      </c>
      <c r="C79" s="9">
        <v>84</v>
      </c>
      <c r="D79" s="8">
        <v>34</v>
      </c>
      <c r="E79" s="9">
        <v>50</v>
      </c>
    </row>
    <row r="80" spans="1:10" ht="30" x14ac:dyDescent="0.25">
      <c r="B80" s="13" t="s">
        <v>28</v>
      </c>
      <c r="C80" s="9">
        <v>163</v>
      </c>
      <c r="D80" s="8">
        <v>59</v>
      </c>
      <c r="E80" s="9">
        <v>104</v>
      </c>
    </row>
    <row r="81" spans="1:10" x14ac:dyDescent="0.25">
      <c r="B81" s="13" t="s">
        <v>29</v>
      </c>
      <c r="C81" s="9">
        <v>80</v>
      </c>
      <c r="D81" s="8">
        <v>21</v>
      </c>
      <c r="E81" s="9">
        <v>59</v>
      </c>
    </row>
    <row r="82" spans="1:10" x14ac:dyDescent="0.25">
      <c r="B82" s="15" t="s">
        <v>87</v>
      </c>
      <c r="C82" s="9">
        <v>8</v>
      </c>
      <c r="D82" s="9">
        <v>0</v>
      </c>
      <c r="E82" s="9">
        <f>255-(E78+E79+E80+E81)</f>
        <v>8</v>
      </c>
    </row>
    <row r="83" spans="1:10" x14ac:dyDescent="0.25">
      <c r="C83" s="4"/>
      <c r="D83" s="9"/>
      <c r="E83" s="42"/>
    </row>
    <row r="84" spans="1:10" x14ac:dyDescent="0.25">
      <c r="D84" s="9"/>
      <c r="E84" s="42"/>
    </row>
    <row r="85" spans="1:10" x14ac:dyDescent="0.25">
      <c r="A85" s="18" t="s">
        <v>109</v>
      </c>
      <c r="B85" s="2" t="s">
        <v>30</v>
      </c>
      <c r="C85" s="2"/>
      <c r="D85" s="43"/>
      <c r="E85" s="10"/>
      <c r="F85" s="2"/>
      <c r="G85" s="2"/>
      <c r="H85" s="2"/>
      <c r="I85" s="2"/>
      <c r="J85" s="2"/>
    </row>
    <row r="86" spans="1:10" ht="24" x14ac:dyDescent="0.25">
      <c r="B86" s="7" t="s">
        <v>3</v>
      </c>
      <c r="C86" s="20" t="s">
        <v>129</v>
      </c>
      <c r="D86" s="6" t="s">
        <v>84</v>
      </c>
      <c r="E86" s="19" t="s">
        <v>85</v>
      </c>
    </row>
    <row r="87" spans="1:10" x14ac:dyDescent="0.25">
      <c r="B87" s="8">
        <v>1</v>
      </c>
      <c r="C87" s="9">
        <v>25</v>
      </c>
      <c r="D87" s="8">
        <v>8</v>
      </c>
      <c r="E87" s="9">
        <v>17</v>
      </c>
    </row>
    <row r="88" spans="1:10" x14ac:dyDescent="0.25">
      <c r="B88" s="8">
        <v>2</v>
      </c>
      <c r="C88" s="9">
        <v>28</v>
      </c>
      <c r="D88" s="8">
        <v>6</v>
      </c>
      <c r="E88" s="9">
        <v>22</v>
      </c>
    </row>
    <row r="89" spans="1:10" x14ac:dyDescent="0.25">
      <c r="B89" s="8">
        <v>3</v>
      </c>
      <c r="C89" s="9">
        <v>40</v>
      </c>
      <c r="D89" s="8">
        <v>15</v>
      </c>
      <c r="E89" s="9">
        <v>25</v>
      </c>
    </row>
    <row r="90" spans="1:10" x14ac:dyDescent="0.25">
      <c r="B90" s="8">
        <v>4</v>
      </c>
      <c r="C90" s="9">
        <v>31</v>
      </c>
      <c r="D90" s="8">
        <v>15</v>
      </c>
      <c r="E90" s="9">
        <v>16</v>
      </c>
    </row>
    <row r="91" spans="1:10" x14ac:dyDescent="0.25">
      <c r="B91" s="8">
        <v>5</v>
      </c>
      <c r="C91" s="9">
        <v>44</v>
      </c>
      <c r="D91" s="8">
        <v>15</v>
      </c>
      <c r="E91" s="9">
        <v>29</v>
      </c>
    </row>
    <row r="92" spans="1:10" x14ac:dyDescent="0.25">
      <c r="B92" s="8">
        <v>6</v>
      </c>
      <c r="C92" s="9">
        <v>40</v>
      </c>
      <c r="D92" s="8">
        <v>12</v>
      </c>
      <c r="E92" s="9">
        <v>28</v>
      </c>
    </row>
    <row r="93" spans="1:10" x14ac:dyDescent="0.25">
      <c r="B93" s="8">
        <v>7</v>
      </c>
      <c r="C93" s="9">
        <v>45</v>
      </c>
      <c r="D93" s="8">
        <v>12</v>
      </c>
      <c r="E93" s="9">
        <v>33</v>
      </c>
    </row>
    <row r="94" spans="1:10" x14ac:dyDescent="0.25">
      <c r="B94" s="8">
        <v>8</v>
      </c>
      <c r="C94" s="9">
        <v>51</v>
      </c>
      <c r="D94" s="8">
        <v>14</v>
      </c>
      <c r="E94" s="9">
        <v>37</v>
      </c>
    </row>
    <row r="95" spans="1:10" x14ac:dyDescent="0.25">
      <c r="B95" s="8">
        <v>9</v>
      </c>
      <c r="C95" s="9">
        <v>22</v>
      </c>
      <c r="D95" s="8">
        <v>9</v>
      </c>
      <c r="E95" s="9">
        <v>13</v>
      </c>
    </row>
    <row r="96" spans="1:10" x14ac:dyDescent="0.25">
      <c r="B96" s="8">
        <v>10</v>
      </c>
      <c r="C96" s="9">
        <v>38</v>
      </c>
      <c r="D96" s="8">
        <v>12</v>
      </c>
      <c r="E96" s="9">
        <v>26</v>
      </c>
    </row>
    <row r="97" spans="1:10" x14ac:dyDescent="0.25">
      <c r="B97" s="16" t="s">
        <v>99</v>
      </c>
      <c r="C97" s="9">
        <v>11</v>
      </c>
      <c r="D97" s="9">
        <f>120-(D87+D88+D89+D90+D91+D92+D93+D94+D95+D96)</f>
        <v>2</v>
      </c>
      <c r="E97" s="9">
        <f>255-(E87+E88+E89+E90+E91+E92+E93+E94+E95+E96)</f>
        <v>9</v>
      </c>
    </row>
    <row r="98" spans="1:10" x14ac:dyDescent="0.25">
      <c r="C98" s="4"/>
      <c r="D98" s="9"/>
      <c r="E98" s="42"/>
    </row>
    <row r="99" spans="1:10" x14ac:dyDescent="0.25">
      <c r="D99" s="9"/>
      <c r="E99" s="42"/>
    </row>
    <row r="100" spans="1:10" x14ac:dyDescent="0.25">
      <c r="A100" s="18" t="s">
        <v>110</v>
      </c>
      <c r="B100" s="2" t="s">
        <v>31</v>
      </c>
      <c r="C100" s="2"/>
      <c r="D100" s="43"/>
      <c r="E100" s="10"/>
      <c r="F100" s="2"/>
      <c r="G100" s="2"/>
      <c r="H100" s="2"/>
      <c r="I100" s="2"/>
      <c r="J100" s="2"/>
    </row>
    <row r="101" spans="1:10" ht="24" x14ac:dyDescent="0.25">
      <c r="B101" s="7" t="s">
        <v>3</v>
      </c>
      <c r="C101" s="20" t="s">
        <v>129</v>
      </c>
      <c r="D101" s="6" t="s">
        <v>84</v>
      </c>
      <c r="E101" s="19" t="s">
        <v>85</v>
      </c>
    </row>
    <row r="102" spans="1:10" x14ac:dyDescent="0.25">
      <c r="B102" s="8" t="s">
        <v>11</v>
      </c>
      <c r="C102" s="9">
        <v>228</v>
      </c>
      <c r="D102" s="8">
        <v>74</v>
      </c>
      <c r="E102" s="9">
        <v>154</v>
      </c>
    </row>
    <row r="103" spans="1:10" x14ac:dyDescent="0.25">
      <c r="B103" s="8" t="s">
        <v>12</v>
      </c>
      <c r="C103" s="9">
        <v>140</v>
      </c>
      <c r="D103" s="8">
        <v>44</v>
      </c>
      <c r="E103" s="9">
        <v>96</v>
      </c>
    </row>
    <row r="104" spans="1:10" x14ac:dyDescent="0.25">
      <c r="B104" s="16" t="s">
        <v>87</v>
      </c>
      <c r="C104" s="9">
        <v>7</v>
      </c>
      <c r="D104" s="9">
        <f>120-(D102+D103)</f>
        <v>2</v>
      </c>
      <c r="E104" s="9">
        <f>255-(E102+E103)</f>
        <v>5</v>
      </c>
    </row>
    <row r="105" spans="1:10" x14ac:dyDescent="0.25">
      <c r="C105" s="4"/>
      <c r="D105" s="9"/>
      <c r="E105" s="42"/>
    </row>
    <row r="106" spans="1:10" x14ac:dyDescent="0.25">
      <c r="D106" s="9"/>
      <c r="E106" s="42"/>
    </row>
    <row r="107" spans="1:10" x14ac:dyDescent="0.25">
      <c r="A107" s="18" t="s">
        <v>111</v>
      </c>
      <c r="B107" s="2" t="s">
        <v>32</v>
      </c>
      <c r="C107" s="2"/>
      <c r="D107" s="43"/>
      <c r="E107" s="10"/>
      <c r="F107" s="2"/>
      <c r="G107" s="2"/>
      <c r="H107" s="2"/>
      <c r="I107" s="2"/>
      <c r="J107" s="2"/>
    </row>
    <row r="108" spans="1:10" ht="24" x14ac:dyDescent="0.25">
      <c r="B108" s="7" t="s">
        <v>3</v>
      </c>
      <c r="C108" s="20" t="s">
        <v>129</v>
      </c>
      <c r="D108" s="6" t="s">
        <v>84</v>
      </c>
      <c r="E108" s="19" t="s">
        <v>85</v>
      </c>
    </row>
    <row r="109" spans="1:10" x14ac:dyDescent="0.25">
      <c r="B109" s="17" t="s">
        <v>11</v>
      </c>
      <c r="C109" s="9">
        <v>173</v>
      </c>
      <c r="D109" s="8">
        <v>63</v>
      </c>
      <c r="E109" s="9">
        <v>110</v>
      </c>
    </row>
    <row r="110" spans="1:10" x14ac:dyDescent="0.25">
      <c r="B110" s="17" t="s">
        <v>12</v>
      </c>
      <c r="C110" s="9">
        <v>179</v>
      </c>
      <c r="D110" s="8">
        <v>55</v>
      </c>
      <c r="E110" s="9">
        <v>124</v>
      </c>
    </row>
    <row r="111" spans="1:10" x14ac:dyDescent="0.25">
      <c r="B111" s="5" t="s">
        <v>87</v>
      </c>
      <c r="C111" s="9">
        <v>23</v>
      </c>
      <c r="D111" s="9">
        <f>120-(D109+D110)</f>
        <v>2</v>
      </c>
      <c r="E111" s="9">
        <f>255-(E109+E110)</f>
        <v>21</v>
      </c>
    </row>
    <row r="112" spans="1:10" x14ac:dyDescent="0.25">
      <c r="C112" s="4"/>
      <c r="D112" s="9"/>
      <c r="E112" s="42"/>
    </row>
    <row r="113" spans="1:13" x14ac:dyDescent="0.25">
      <c r="D113" s="9"/>
      <c r="E113" s="42"/>
    </row>
    <row r="114" spans="1:13" x14ac:dyDescent="0.25">
      <c r="A114" s="18" t="s">
        <v>112</v>
      </c>
      <c r="B114" s="2" t="s">
        <v>33</v>
      </c>
      <c r="C114" s="2"/>
      <c r="D114" s="43"/>
      <c r="E114" s="10"/>
      <c r="F114" s="2"/>
      <c r="G114" s="2"/>
      <c r="H114" s="2"/>
      <c r="I114" s="2"/>
      <c r="J114" s="2"/>
    </row>
    <row r="115" spans="1:13" ht="24" x14ac:dyDescent="0.25">
      <c r="B115" s="7" t="s">
        <v>3</v>
      </c>
      <c r="C115" s="20" t="s">
        <v>129</v>
      </c>
      <c r="D115" s="6" t="s">
        <v>84</v>
      </c>
      <c r="E115" s="19" t="s">
        <v>85</v>
      </c>
    </row>
    <row r="116" spans="1:13" ht="45" x14ac:dyDescent="0.25">
      <c r="B116" s="1" t="s">
        <v>34</v>
      </c>
      <c r="C116" s="9">
        <v>71</v>
      </c>
      <c r="D116" s="8">
        <v>21</v>
      </c>
      <c r="E116" s="9">
        <v>50</v>
      </c>
    </row>
    <row r="117" spans="1:13" ht="45" x14ac:dyDescent="0.25">
      <c r="B117" s="1" t="s">
        <v>35</v>
      </c>
      <c r="C117" s="9">
        <v>69</v>
      </c>
      <c r="D117" s="8">
        <v>31</v>
      </c>
      <c r="E117" s="9">
        <v>38</v>
      </c>
    </row>
    <row r="118" spans="1:13" ht="45" x14ac:dyDescent="0.25">
      <c r="B118" s="1" t="s">
        <v>36</v>
      </c>
      <c r="C118" s="9">
        <v>198</v>
      </c>
      <c r="D118" s="8">
        <v>68</v>
      </c>
      <c r="E118" s="9">
        <v>130</v>
      </c>
    </row>
    <row r="119" spans="1:13" x14ac:dyDescent="0.25">
      <c r="B119" s="1" t="s">
        <v>87</v>
      </c>
      <c r="C119" s="9">
        <v>37</v>
      </c>
      <c r="D119" s="9">
        <f>120-(D116+D117+D118)</f>
        <v>0</v>
      </c>
      <c r="E119" s="9">
        <f>255-(E116+E117+E118)</f>
        <v>37</v>
      </c>
    </row>
    <row r="120" spans="1:13" x14ac:dyDescent="0.25">
      <c r="C120" s="4"/>
      <c r="D120" s="9"/>
      <c r="E120" s="42"/>
    </row>
    <row r="121" spans="1:13" x14ac:dyDescent="0.25">
      <c r="D121" s="9"/>
      <c r="E121" s="42"/>
    </row>
    <row r="122" spans="1:13" x14ac:dyDescent="0.25">
      <c r="A122" s="18" t="s">
        <v>113</v>
      </c>
      <c r="B122" s="76" t="s">
        <v>37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1:13" ht="24" x14ac:dyDescent="0.25">
      <c r="B123" s="7" t="s">
        <v>3</v>
      </c>
      <c r="C123" s="20" t="s">
        <v>129</v>
      </c>
      <c r="D123" s="6" t="s">
        <v>84</v>
      </c>
      <c r="E123" s="19" t="s">
        <v>85</v>
      </c>
    </row>
    <row r="124" spans="1:13" x14ac:dyDescent="0.25">
      <c r="B124" s="8" t="s">
        <v>11</v>
      </c>
      <c r="C124" s="9">
        <v>234</v>
      </c>
      <c r="D124" s="8">
        <v>89</v>
      </c>
      <c r="E124" s="8">
        <v>145</v>
      </c>
    </row>
    <row r="125" spans="1:13" x14ac:dyDescent="0.25">
      <c r="B125" s="8" t="s">
        <v>12</v>
      </c>
      <c r="C125" s="9">
        <v>105</v>
      </c>
      <c r="D125" s="8">
        <v>29</v>
      </c>
      <c r="E125" s="8">
        <v>76</v>
      </c>
    </row>
    <row r="126" spans="1:13" x14ac:dyDescent="0.25">
      <c r="B126" s="9" t="s">
        <v>99</v>
      </c>
      <c r="C126" s="9">
        <v>36</v>
      </c>
      <c r="D126" s="9">
        <f>120-(D124+D125)</f>
        <v>2</v>
      </c>
      <c r="E126" s="9">
        <f>255-(E124+E125)</f>
        <v>34</v>
      </c>
    </row>
    <row r="127" spans="1:13" x14ac:dyDescent="0.25">
      <c r="C127" s="4"/>
      <c r="D127" s="9"/>
      <c r="E127" s="8"/>
    </row>
    <row r="128" spans="1:13" x14ac:dyDescent="0.25">
      <c r="D128" s="9"/>
      <c r="E128" s="42"/>
    </row>
    <row r="129" spans="1:10" x14ac:dyDescent="0.25">
      <c r="A129" s="18" t="s">
        <v>114</v>
      </c>
      <c r="B129" s="2" t="s">
        <v>38</v>
      </c>
      <c r="C129" s="2"/>
      <c r="D129" s="43"/>
      <c r="E129" s="10"/>
      <c r="F129" s="2"/>
      <c r="G129" s="2"/>
      <c r="H129" s="2"/>
      <c r="I129" s="2"/>
      <c r="J129" s="2"/>
    </row>
    <row r="130" spans="1:10" ht="24" x14ac:dyDescent="0.25">
      <c r="B130" s="7" t="s">
        <v>3</v>
      </c>
      <c r="C130" s="20" t="s">
        <v>129</v>
      </c>
      <c r="D130" s="6" t="s">
        <v>84</v>
      </c>
      <c r="E130" s="19" t="s">
        <v>85</v>
      </c>
    </row>
    <row r="131" spans="1:10" x14ac:dyDescent="0.25">
      <c r="B131" s="8" t="s">
        <v>11</v>
      </c>
      <c r="C131" s="9">
        <f>SUM(D131:E131)</f>
        <v>321</v>
      </c>
      <c r="D131" s="8">
        <v>112</v>
      </c>
      <c r="E131" s="9">
        <v>209</v>
      </c>
    </row>
    <row r="132" spans="1:10" x14ac:dyDescent="0.25">
      <c r="B132" s="8" t="s">
        <v>12</v>
      </c>
      <c r="C132" s="9">
        <f>SUM(D132:E132)</f>
        <v>36</v>
      </c>
      <c r="D132" s="8">
        <v>6</v>
      </c>
      <c r="E132" s="9">
        <v>30</v>
      </c>
    </row>
    <row r="133" spans="1:10" x14ac:dyDescent="0.25">
      <c r="B133" s="9" t="s">
        <v>87</v>
      </c>
      <c r="C133" s="9">
        <f>SUM(D133:E133)</f>
        <v>18</v>
      </c>
      <c r="D133" s="9">
        <f>120-(D131+D132)</f>
        <v>2</v>
      </c>
      <c r="E133" s="9">
        <f>255-(E131+E132)</f>
        <v>16</v>
      </c>
    </row>
    <row r="134" spans="1:10" x14ac:dyDescent="0.25">
      <c r="C134" s="4"/>
      <c r="D134" s="9"/>
      <c r="E134" s="42"/>
    </row>
    <row r="135" spans="1:10" x14ac:dyDescent="0.25">
      <c r="D135" s="9"/>
      <c r="E135" s="42"/>
    </row>
    <row r="136" spans="1:10" x14ac:dyDescent="0.25">
      <c r="A136" s="18" t="s">
        <v>115</v>
      </c>
      <c r="B136" s="2" t="s">
        <v>39</v>
      </c>
      <c r="C136" s="2"/>
      <c r="D136" s="43"/>
      <c r="E136" s="10"/>
      <c r="F136" s="2"/>
      <c r="G136" s="2"/>
      <c r="H136" s="2"/>
      <c r="I136" s="2"/>
      <c r="J136" s="2"/>
    </row>
    <row r="137" spans="1:10" ht="24" x14ac:dyDescent="0.25">
      <c r="B137" s="7" t="s">
        <v>3</v>
      </c>
      <c r="C137" s="20" t="s">
        <v>129</v>
      </c>
      <c r="D137" s="6" t="s">
        <v>84</v>
      </c>
      <c r="E137" s="19" t="s">
        <v>85</v>
      </c>
    </row>
    <row r="138" spans="1:10" x14ac:dyDescent="0.25">
      <c r="B138" s="8" t="s">
        <v>11</v>
      </c>
      <c r="C138" s="9">
        <f>SUM(D138:E138)</f>
        <v>299</v>
      </c>
      <c r="D138" s="8">
        <v>103</v>
      </c>
      <c r="E138" s="9">
        <v>196</v>
      </c>
    </row>
    <row r="139" spans="1:10" x14ac:dyDescent="0.25">
      <c r="B139" s="8" t="s">
        <v>12</v>
      </c>
      <c r="C139" s="9">
        <f>SUM(D139:E139)</f>
        <v>55</v>
      </c>
      <c r="D139" s="8">
        <v>17</v>
      </c>
      <c r="E139" s="9">
        <v>38</v>
      </c>
    </row>
    <row r="140" spans="1:10" x14ac:dyDescent="0.25">
      <c r="B140" s="16" t="s">
        <v>87</v>
      </c>
      <c r="C140" s="9">
        <v>21</v>
      </c>
      <c r="D140" s="9">
        <f>120-(D138+D139)</f>
        <v>0</v>
      </c>
      <c r="E140" s="9">
        <f>255-(E138+E139)</f>
        <v>21</v>
      </c>
    </row>
    <row r="141" spans="1:10" x14ac:dyDescent="0.25">
      <c r="C141" s="4"/>
      <c r="D141" s="9"/>
      <c r="E141" s="42"/>
    </row>
    <row r="142" spans="1:10" x14ac:dyDescent="0.25">
      <c r="D142" s="9"/>
      <c r="E142" s="42"/>
    </row>
    <row r="143" spans="1:10" x14ac:dyDescent="0.25">
      <c r="A143" s="18" t="s">
        <v>116</v>
      </c>
      <c r="B143" s="2" t="s">
        <v>40</v>
      </c>
      <c r="C143" s="2"/>
      <c r="D143" s="43"/>
      <c r="E143" s="10"/>
      <c r="F143" s="2"/>
      <c r="G143" s="2"/>
      <c r="H143" s="2"/>
      <c r="I143" s="2"/>
      <c r="J143" s="2"/>
    </row>
    <row r="144" spans="1:10" ht="24" x14ac:dyDescent="0.25">
      <c r="B144" s="7" t="s">
        <v>3</v>
      </c>
      <c r="C144" s="20" t="s">
        <v>129</v>
      </c>
      <c r="D144" s="6" t="s">
        <v>84</v>
      </c>
      <c r="E144" s="19" t="s">
        <v>85</v>
      </c>
    </row>
    <row r="145" spans="1:10" ht="30" x14ac:dyDescent="0.25">
      <c r="B145" s="1" t="s">
        <v>41</v>
      </c>
      <c r="C145" s="9">
        <v>42</v>
      </c>
      <c r="D145" s="8">
        <v>37</v>
      </c>
      <c r="E145" s="9">
        <v>5</v>
      </c>
    </row>
    <row r="146" spans="1:10" ht="30" x14ac:dyDescent="0.25">
      <c r="B146" s="1" t="s">
        <v>42</v>
      </c>
      <c r="C146" s="9">
        <v>10</v>
      </c>
      <c r="D146" s="8">
        <v>10</v>
      </c>
      <c r="E146" s="9">
        <v>0</v>
      </c>
    </row>
    <row r="147" spans="1:10" ht="30" x14ac:dyDescent="0.25">
      <c r="B147" s="1" t="s">
        <v>43</v>
      </c>
      <c r="C147" s="9">
        <v>81</v>
      </c>
      <c r="D147" s="8">
        <v>70</v>
      </c>
      <c r="E147" s="9">
        <v>11</v>
      </c>
    </row>
    <row r="148" spans="1:10" ht="30" x14ac:dyDescent="0.25">
      <c r="B148" s="1" t="s">
        <v>117</v>
      </c>
      <c r="C148" s="9">
        <v>5</v>
      </c>
      <c r="D148" s="8">
        <v>4</v>
      </c>
      <c r="E148" s="9">
        <v>1</v>
      </c>
    </row>
    <row r="149" spans="1:10" x14ac:dyDescent="0.25">
      <c r="C149" s="4"/>
      <c r="D149" s="9"/>
      <c r="E149" s="42"/>
    </row>
    <row r="150" spans="1:10" x14ac:dyDescent="0.25">
      <c r="D150" s="9"/>
      <c r="E150" s="42"/>
    </row>
    <row r="151" spans="1:10" x14ac:dyDescent="0.25">
      <c r="A151" s="18" t="s">
        <v>118</v>
      </c>
      <c r="B151" s="2" t="s">
        <v>44</v>
      </c>
      <c r="C151" s="2"/>
      <c r="D151" s="43"/>
      <c r="E151" s="10"/>
      <c r="F151" s="2"/>
      <c r="G151" s="2"/>
      <c r="H151" s="2"/>
      <c r="I151" s="2"/>
      <c r="J151" s="2"/>
    </row>
    <row r="152" spans="1:10" ht="24" x14ac:dyDescent="0.25">
      <c r="B152" s="7" t="s">
        <v>3</v>
      </c>
      <c r="C152" s="20" t="s">
        <v>129</v>
      </c>
      <c r="D152" s="6" t="s">
        <v>84</v>
      </c>
      <c r="E152" s="19" t="s">
        <v>85</v>
      </c>
    </row>
    <row r="153" spans="1:10" x14ac:dyDescent="0.25">
      <c r="B153" s="1" t="s">
        <v>45</v>
      </c>
      <c r="C153" s="9">
        <v>59</v>
      </c>
      <c r="D153" s="8">
        <v>58</v>
      </c>
      <c r="E153" s="9">
        <v>1</v>
      </c>
    </row>
    <row r="154" spans="1:10" ht="30" x14ac:dyDescent="0.25">
      <c r="B154" s="1" t="s">
        <v>46</v>
      </c>
      <c r="C154" s="9">
        <v>36</v>
      </c>
      <c r="D154" s="8">
        <v>33</v>
      </c>
      <c r="E154" s="9">
        <v>3</v>
      </c>
    </row>
    <row r="155" spans="1:10" ht="30" x14ac:dyDescent="0.25">
      <c r="B155" s="1" t="s">
        <v>47</v>
      </c>
      <c r="C155" s="9">
        <v>30</v>
      </c>
      <c r="D155" s="8">
        <v>28</v>
      </c>
      <c r="E155" s="9">
        <v>2</v>
      </c>
    </row>
    <row r="156" spans="1:10" ht="30" x14ac:dyDescent="0.25">
      <c r="B156" s="1" t="s">
        <v>119</v>
      </c>
      <c r="D156" s="8">
        <v>4</v>
      </c>
      <c r="E156" s="9">
        <v>1</v>
      </c>
    </row>
    <row r="157" spans="1:10" x14ac:dyDescent="0.25">
      <c r="C157" s="4"/>
      <c r="D157" s="9"/>
      <c r="E157" s="42"/>
    </row>
    <row r="158" spans="1:10" x14ac:dyDescent="0.25">
      <c r="D158" s="9"/>
      <c r="E158" s="42"/>
    </row>
    <row r="159" spans="1:10" x14ac:dyDescent="0.25">
      <c r="A159" s="18" t="s">
        <v>120</v>
      </c>
      <c r="B159" s="2" t="s">
        <v>48</v>
      </c>
      <c r="C159" s="2"/>
      <c r="D159" s="43"/>
      <c r="E159" s="10"/>
      <c r="F159" s="2"/>
      <c r="G159" s="2"/>
      <c r="H159" s="2"/>
      <c r="I159" s="2"/>
      <c r="J159" s="2"/>
    </row>
    <row r="160" spans="1:10" ht="24" x14ac:dyDescent="0.25">
      <c r="B160" s="7" t="s">
        <v>3</v>
      </c>
      <c r="C160" s="20" t="s">
        <v>129</v>
      </c>
      <c r="D160" s="6" t="s">
        <v>84</v>
      </c>
      <c r="E160" s="19" t="s">
        <v>85</v>
      </c>
    </row>
    <row r="161" spans="1:10" x14ac:dyDescent="0.25">
      <c r="B161" s="1" t="s">
        <v>49</v>
      </c>
      <c r="C161" s="9">
        <v>185</v>
      </c>
      <c r="D161" s="8">
        <v>71</v>
      </c>
      <c r="E161" s="9">
        <v>114</v>
      </c>
    </row>
    <row r="162" spans="1:10" x14ac:dyDescent="0.25">
      <c r="B162" s="1" t="s">
        <v>50</v>
      </c>
      <c r="C162" s="9">
        <v>110</v>
      </c>
      <c r="D162" s="8">
        <v>38</v>
      </c>
      <c r="E162" s="9">
        <v>72</v>
      </c>
    </row>
    <row r="163" spans="1:10" x14ac:dyDescent="0.25">
      <c r="B163" s="1" t="s">
        <v>51</v>
      </c>
      <c r="C163" s="9">
        <v>10</v>
      </c>
      <c r="D163" s="8">
        <v>2</v>
      </c>
      <c r="E163" s="9">
        <v>8</v>
      </c>
    </row>
    <row r="164" spans="1:10" x14ac:dyDescent="0.25">
      <c r="B164" s="1" t="s">
        <v>52</v>
      </c>
      <c r="C164" s="9">
        <v>21</v>
      </c>
      <c r="D164" s="8">
        <v>8</v>
      </c>
      <c r="E164" s="9">
        <v>13</v>
      </c>
    </row>
    <row r="165" spans="1:10" x14ac:dyDescent="0.25">
      <c r="B165" s="14" t="s">
        <v>87</v>
      </c>
      <c r="C165" s="9">
        <v>49</v>
      </c>
      <c r="D165" s="9">
        <f>120-(D163+D164+D161+D162)</f>
        <v>1</v>
      </c>
      <c r="E165" s="9">
        <f>255-(E163+E164+E161+E162)</f>
        <v>48</v>
      </c>
    </row>
    <row r="166" spans="1:10" x14ac:dyDescent="0.25">
      <c r="C166" s="4"/>
      <c r="D166" s="9"/>
      <c r="E166" s="9"/>
    </row>
    <row r="167" spans="1:10" x14ac:dyDescent="0.25">
      <c r="D167" s="9"/>
      <c r="E167" s="42"/>
    </row>
    <row r="168" spans="1:10" x14ac:dyDescent="0.25">
      <c r="A168" s="18" t="s">
        <v>121</v>
      </c>
      <c r="B168" s="2" t="s">
        <v>53</v>
      </c>
      <c r="C168" s="2"/>
      <c r="D168" s="43"/>
      <c r="E168" s="10"/>
      <c r="F168" s="2"/>
      <c r="G168" s="2"/>
      <c r="H168" s="2"/>
      <c r="I168" s="2"/>
      <c r="J168" s="2"/>
    </row>
    <row r="169" spans="1:10" ht="24" x14ac:dyDescent="0.25">
      <c r="B169" s="7" t="s">
        <v>3</v>
      </c>
      <c r="C169" s="20" t="s">
        <v>129</v>
      </c>
      <c r="D169" s="6" t="s">
        <v>84</v>
      </c>
      <c r="E169" s="19" t="s">
        <v>85</v>
      </c>
    </row>
    <row r="170" spans="1:10" ht="30" x14ac:dyDescent="0.25">
      <c r="B170" s="1" t="s">
        <v>54</v>
      </c>
      <c r="C170" s="9">
        <v>149</v>
      </c>
      <c r="D170" s="8">
        <v>51</v>
      </c>
      <c r="E170" s="9">
        <v>98</v>
      </c>
    </row>
    <row r="171" spans="1:10" ht="30" x14ac:dyDescent="0.25">
      <c r="B171" s="11" t="s">
        <v>132</v>
      </c>
      <c r="C171" s="9">
        <v>203</v>
      </c>
      <c r="D171" s="8">
        <v>71</v>
      </c>
      <c r="E171" s="9">
        <v>132</v>
      </c>
    </row>
    <row r="172" spans="1:10" ht="30" x14ac:dyDescent="0.25">
      <c r="B172" s="11" t="s">
        <v>133</v>
      </c>
      <c r="C172" s="9">
        <v>68</v>
      </c>
      <c r="D172" s="8">
        <v>22</v>
      </c>
      <c r="E172" s="9">
        <v>46</v>
      </c>
    </row>
    <row r="173" spans="1:10" ht="30" x14ac:dyDescent="0.25">
      <c r="B173" s="11" t="s">
        <v>134</v>
      </c>
      <c r="C173" s="9">
        <v>52</v>
      </c>
      <c r="D173" s="8">
        <v>22</v>
      </c>
      <c r="E173" s="9">
        <v>30</v>
      </c>
    </row>
    <row r="174" spans="1:10" x14ac:dyDescent="0.25">
      <c r="C174" s="4"/>
      <c r="D174" s="9"/>
      <c r="E174" s="42"/>
    </row>
    <row r="175" spans="1:10" x14ac:dyDescent="0.25">
      <c r="D175" s="9"/>
      <c r="E175" s="42"/>
    </row>
    <row r="176" spans="1:10" x14ac:dyDescent="0.25">
      <c r="A176" s="18" t="s">
        <v>122</v>
      </c>
      <c r="B176" s="2" t="s">
        <v>55</v>
      </c>
      <c r="C176" s="2"/>
      <c r="D176" s="43"/>
      <c r="E176" s="10"/>
      <c r="F176" s="2"/>
      <c r="G176" s="2"/>
      <c r="H176" s="2"/>
      <c r="I176" s="2"/>
      <c r="J176" s="2"/>
    </row>
    <row r="177" spans="1:10" ht="24" x14ac:dyDescent="0.25">
      <c r="B177" s="7" t="s">
        <v>3</v>
      </c>
      <c r="C177" s="20" t="s">
        <v>129</v>
      </c>
      <c r="D177" s="6" t="s">
        <v>84</v>
      </c>
      <c r="E177" s="19" t="s">
        <v>85</v>
      </c>
    </row>
    <row r="178" spans="1:10" x14ac:dyDescent="0.25">
      <c r="B178" s="1" t="s">
        <v>56</v>
      </c>
      <c r="C178" s="9">
        <v>169</v>
      </c>
      <c r="D178" s="8">
        <v>61</v>
      </c>
      <c r="E178" s="9">
        <v>108</v>
      </c>
    </row>
    <row r="179" spans="1:10" x14ac:dyDescent="0.25">
      <c r="B179" s="1" t="s">
        <v>57</v>
      </c>
      <c r="C179" s="9">
        <v>134</v>
      </c>
      <c r="D179" s="8">
        <v>43</v>
      </c>
      <c r="E179" s="9">
        <v>91</v>
      </c>
    </row>
    <row r="180" spans="1:10" x14ac:dyDescent="0.25">
      <c r="B180" s="1" t="s">
        <v>58</v>
      </c>
      <c r="C180" s="9">
        <v>28</v>
      </c>
      <c r="D180" s="8">
        <v>5</v>
      </c>
      <c r="E180" s="9">
        <v>23</v>
      </c>
    </row>
    <row r="181" spans="1:10" x14ac:dyDescent="0.25">
      <c r="B181" s="1" t="s">
        <v>59</v>
      </c>
      <c r="C181" s="9">
        <v>15</v>
      </c>
      <c r="D181" s="8">
        <v>3</v>
      </c>
      <c r="E181" s="9">
        <v>12</v>
      </c>
    </row>
    <row r="182" spans="1:10" x14ac:dyDescent="0.25">
      <c r="B182" s="1" t="s">
        <v>60</v>
      </c>
      <c r="C182" s="9">
        <v>8</v>
      </c>
      <c r="D182" s="8">
        <v>6</v>
      </c>
      <c r="E182" s="9">
        <v>2</v>
      </c>
    </row>
    <row r="183" spans="1:10" x14ac:dyDescent="0.25">
      <c r="B183" s="14" t="s">
        <v>87</v>
      </c>
      <c r="C183" s="9">
        <v>21</v>
      </c>
      <c r="D183" s="9">
        <f>120-(D178+D179+D180+D181+D182)</f>
        <v>2</v>
      </c>
      <c r="E183" s="9">
        <f>255-(E178+E179+E180+E181+E182)</f>
        <v>19</v>
      </c>
    </row>
    <row r="184" spans="1:10" x14ac:dyDescent="0.25">
      <c r="C184" s="4"/>
      <c r="D184" s="9"/>
      <c r="E184" s="42"/>
    </row>
    <row r="185" spans="1:10" x14ac:dyDescent="0.25">
      <c r="D185" s="9"/>
      <c r="E185" s="42"/>
    </row>
    <row r="186" spans="1:10" x14ac:dyDescent="0.25">
      <c r="A186" s="18" t="s">
        <v>123</v>
      </c>
      <c r="B186" s="2" t="s">
        <v>61</v>
      </c>
      <c r="C186" s="2"/>
      <c r="D186" s="43"/>
      <c r="E186" s="10"/>
      <c r="F186" s="2"/>
      <c r="G186" s="2"/>
      <c r="H186" s="2"/>
      <c r="I186" s="2"/>
      <c r="J186" s="2"/>
    </row>
    <row r="187" spans="1:10" ht="24" x14ac:dyDescent="0.25">
      <c r="B187" s="7" t="s">
        <v>3</v>
      </c>
      <c r="C187" s="20" t="s">
        <v>129</v>
      </c>
      <c r="D187" s="6" t="s">
        <v>84</v>
      </c>
      <c r="E187" s="19" t="s">
        <v>85</v>
      </c>
    </row>
    <row r="188" spans="1:10" x14ac:dyDescent="0.25">
      <c r="B188" s="8" t="s">
        <v>11</v>
      </c>
      <c r="C188" s="9">
        <v>60</v>
      </c>
      <c r="D188" s="8">
        <v>20</v>
      </c>
      <c r="E188" s="9">
        <v>40</v>
      </c>
    </row>
    <row r="189" spans="1:10" x14ac:dyDescent="0.25">
      <c r="B189" s="8" t="s">
        <v>12</v>
      </c>
      <c r="C189" s="9">
        <v>299</v>
      </c>
      <c r="D189" s="8">
        <v>98</v>
      </c>
      <c r="E189" s="9">
        <v>201</v>
      </c>
    </row>
    <row r="190" spans="1:10" x14ac:dyDescent="0.25">
      <c r="B190" s="16" t="s">
        <v>87</v>
      </c>
      <c r="C190" s="9">
        <v>16</v>
      </c>
      <c r="D190" s="16">
        <f>120-(D188+D189)</f>
        <v>2</v>
      </c>
      <c r="E190" s="16">
        <f>255-(E188+E189)</f>
        <v>14</v>
      </c>
    </row>
    <row r="191" spans="1:10" x14ac:dyDescent="0.25">
      <c r="C191" s="4"/>
      <c r="D191" s="9"/>
      <c r="E191" s="42"/>
    </row>
    <row r="192" spans="1:10" x14ac:dyDescent="0.25">
      <c r="D192" s="9"/>
      <c r="E192" s="42"/>
    </row>
    <row r="193" spans="1:10" x14ac:dyDescent="0.25">
      <c r="A193" s="18" t="s">
        <v>124</v>
      </c>
      <c r="B193" s="2" t="s">
        <v>62</v>
      </c>
      <c r="C193" s="2"/>
      <c r="D193" s="43"/>
      <c r="E193" s="10"/>
      <c r="F193" s="2"/>
      <c r="G193" s="2"/>
      <c r="H193" s="2"/>
      <c r="I193" s="2"/>
      <c r="J193" s="2"/>
    </row>
    <row r="194" spans="1:10" ht="24" x14ac:dyDescent="0.25">
      <c r="B194" s="7" t="s">
        <v>3</v>
      </c>
      <c r="C194" s="20" t="s">
        <v>129</v>
      </c>
      <c r="D194" s="6" t="s">
        <v>84</v>
      </c>
      <c r="E194" s="19" t="s">
        <v>85</v>
      </c>
    </row>
    <row r="195" spans="1:10" x14ac:dyDescent="0.25">
      <c r="B195" s="1" t="s">
        <v>63</v>
      </c>
      <c r="C195" s="9">
        <v>51</v>
      </c>
      <c r="D195" s="8">
        <v>19</v>
      </c>
      <c r="E195" s="9">
        <v>32</v>
      </c>
    </row>
    <row r="196" spans="1:10" x14ac:dyDescent="0.25">
      <c r="B196" s="1" t="s">
        <v>64</v>
      </c>
      <c r="C196" s="9">
        <v>153</v>
      </c>
      <c r="D196" s="8">
        <v>51</v>
      </c>
      <c r="E196" s="9">
        <v>102</v>
      </c>
    </row>
    <row r="197" spans="1:10" x14ac:dyDescent="0.25">
      <c r="B197" s="1" t="s">
        <v>65</v>
      </c>
      <c r="C197" s="9">
        <v>85</v>
      </c>
      <c r="D197" s="8">
        <v>23</v>
      </c>
      <c r="E197" s="9">
        <v>62</v>
      </c>
    </row>
    <row r="198" spans="1:10" x14ac:dyDescent="0.25">
      <c r="B198" s="1" t="s">
        <v>66</v>
      </c>
      <c r="C198" s="9">
        <v>52</v>
      </c>
      <c r="D198" s="8">
        <v>16</v>
      </c>
      <c r="E198" s="9">
        <v>36</v>
      </c>
    </row>
    <row r="199" spans="1:10" x14ac:dyDescent="0.25">
      <c r="B199" s="1" t="s">
        <v>67</v>
      </c>
      <c r="C199" s="9">
        <v>25</v>
      </c>
      <c r="D199" s="8">
        <v>9</v>
      </c>
      <c r="E199" s="9">
        <v>16</v>
      </c>
    </row>
    <row r="200" spans="1:10" x14ac:dyDescent="0.25">
      <c r="B200" s="14" t="s">
        <v>87</v>
      </c>
      <c r="C200" s="9">
        <v>9</v>
      </c>
      <c r="D200" s="9">
        <f>120-(D195+D196+D197+D198+D199)</f>
        <v>2</v>
      </c>
      <c r="E200" s="9">
        <f>255-(E195+E196+E197+E198+E199)</f>
        <v>7</v>
      </c>
    </row>
    <row r="201" spans="1:10" x14ac:dyDescent="0.25">
      <c r="C201" s="4"/>
      <c r="D201" s="9"/>
      <c r="E201" s="42"/>
    </row>
    <row r="202" spans="1:10" x14ac:dyDescent="0.25">
      <c r="D202" s="9"/>
      <c r="E202" s="42"/>
    </row>
    <row r="203" spans="1:10" x14ac:dyDescent="0.25">
      <c r="A203" s="18" t="s">
        <v>125</v>
      </c>
      <c r="B203" s="2" t="s">
        <v>68</v>
      </c>
      <c r="C203" s="2"/>
      <c r="D203" s="43"/>
      <c r="E203" s="10"/>
      <c r="F203" s="2"/>
      <c r="G203" s="2"/>
      <c r="H203" s="2"/>
      <c r="I203" s="2"/>
      <c r="J203" s="2"/>
    </row>
    <row r="204" spans="1:10" ht="24" x14ac:dyDescent="0.25">
      <c r="B204" s="7" t="s">
        <v>3</v>
      </c>
      <c r="C204" s="20" t="s">
        <v>129</v>
      </c>
      <c r="D204" s="6" t="s">
        <v>84</v>
      </c>
      <c r="E204" s="19" t="s">
        <v>85</v>
      </c>
    </row>
    <row r="205" spans="1:10" x14ac:dyDescent="0.25">
      <c r="B205" s="8" t="s">
        <v>11</v>
      </c>
      <c r="C205" s="9">
        <v>305</v>
      </c>
      <c r="D205" s="8">
        <v>100</v>
      </c>
      <c r="E205" s="5">
        <v>205</v>
      </c>
    </row>
    <row r="206" spans="1:10" x14ac:dyDescent="0.25">
      <c r="B206" s="8" t="s">
        <v>12</v>
      </c>
      <c r="C206" s="9">
        <v>56</v>
      </c>
      <c r="D206" s="8">
        <v>19</v>
      </c>
      <c r="E206" s="5">
        <v>37</v>
      </c>
    </row>
    <row r="207" spans="1:10" x14ac:dyDescent="0.25">
      <c r="B207" s="16" t="s">
        <v>87</v>
      </c>
      <c r="C207" s="9">
        <v>14</v>
      </c>
      <c r="D207" s="16">
        <f>120-(D205+D206)</f>
        <v>1</v>
      </c>
      <c r="E207" s="16">
        <f>255-(E205+E206)</f>
        <v>13</v>
      </c>
    </row>
    <row r="208" spans="1:10" x14ac:dyDescent="0.25">
      <c r="C208" s="4"/>
      <c r="D208" s="9"/>
      <c r="E208" s="42"/>
    </row>
    <row r="209" spans="1:12" x14ac:dyDescent="0.25">
      <c r="D209" s="9"/>
      <c r="E209" s="42"/>
    </row>
    <row r="210" spans="1:12" x14ac:dyDescent="0.25">
      <c r="A210" s="18" t="s">
        <v>126</v>
      </c>
      <c r="B210" s="75" t="s">
        <v>69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44"/>
    </row>
    <row r="211" spans="1:12" ht="24" x14ac:dyDescent="0.25">
      <c r="B211" s="7" t="s">
        <v>3</v>
      </c>
      <c r="C211" s="20" t="s">
        <v>129</v>
      </c>
      <c r="D211" s="6" t="s">
        <v>84</v>
      </c>
      <c r="E211" s="19" t="s">
        <v>85</v>
      </c>
    </row>
    <row r="212" spans="1:12" x14ac:dyDescent="0.25">
      <c r="B212" s="1" t="s">
        <v>70</v>
      </c>
      <c r="C212" s="9">
        <v>57</v>
      </c>
      <c r="D212" s="8">
        <v>17</v>
      </c>
      <c r="E212" s="42">
        <v>40</v>
      </c>
    </row>
    <row r="213" spans="1:12" x14ac:dyDescent="0.25">
      <c r="B213" s="1" t="s">
        <v>71</v>
      </c>
      <c r="C213" s="9">
        <v>68</v>
      </c>
      <c r="D213" s="8">
        <v>27</v>
      </c>
      <c r="E213" s="42">
        <v>41</v>
      </c>
    </row>
    <row r="214" spans="1:12" x14ac:dyDescent="0.25">
      <c r="B214" s="1" t="s">
        <v>72</v>
      </c>
      <c r="C214" s="9">
        <v>232</v>
      </c>
      <c r="D214" s="8">
        <v>75</v>
      </c>
      <c r="E214" s="42">
        <v>157</v>
      </c>
    </row>
    <row r="215" spans="1:12" x14ac:dyDescent="0.25">
      <c r="B215" s="14" t="s">
        <v>87</v>
      </c>
      <c r="C215" s="9">
        <v>18</v>
      </c>
      <c r="D215" s="9">
        <f>120-(D212+D213+D214)</f>
        <v>1</v>
      </c>
      <c r="E215" s="42">
        <f>255-(E212+E213+E214)</f>
        <v>17</v>
      </c>
    </row>
    <row r="216" spans="1:12" x14ac:dyDescent="0.25">
      <c r="C216" s="4"/>
      <c r="D216" s="9"/>
      <c r="E216" s="42"/>
    </row>
    <row r="217" spans="1:12" x14ac:dyDescent="0.25">
      <c r="D217" s="9"/>
      <c r="E217" s="42"/>
    </row>
    <row r="218" spans="1:12" x14ac:dyDescent="0.25">
      <c r="A218" s="18" t="s">
        <v>127</v>
      </c>
      <c r="B218" s="2" t="s">
        <v>73</v>
      </c>
      <c r="C218" s="2"/>
      <c r="D218" s="43"/>
      <c r="E218" s="10"/>
      <c r="F218" s="2"/>
      <c r="G218" s="2"/>
      <c r="H218" s="2"/>
      <c r="I218" s="2"/>
      <c r="J218" s="2"/>
    </row>
    <row r="219" spans="1:12" ht="24" x14ac:dyDescent="0.25">
      <c r="B219" s="7" t="s">
        <v>3</v>
      </c>
      <c r="C219" s="20" t="s">
        <v>129</v>
      </c>
      <c r="D219" s="6" t="s">
        <v>84</v>
      </c>
      <c r="E219" s="19" t="s">
        <v>85</v>
      </c>
    </row>
    <row r="220" spans="1:12" ht="30" x14ac:dyDescent="0.25">
      <c r="B220" s="1" t="s">
        <v>74</v>
      </c>
      <c r="C220" s="9">
        <v>98</v>
      </c>
      <c r="D220" s="8">
        <v>37</v>
      </c>
      <c r="E220" s="9">
        <v>61</v>
      </c>
    </row>
    <row r="221" spans="1:12" ht="45" x14ac:dyDescent="0.25">
      <c r="B221" s="1" t="s">
        <v>75</v>
      </c>
      <c r="C221" s="9">
        <v>243</v>
      </c>
      <c r="D221" s="8">
        <v>91</v>
      </c>
      <c r="E221" s="9">
        <v>152</v>
      </c>
    </row>
    <row r="222" spans="1:12" x14ac:dyDescent="0.25">
      <c r="B222" s="16"/>
      <c r="C222" s="4"/>
      <c r="D222" s="16"/>
      <c r="E222" s="16"/>
    </row>
    <row r="223" spans="1:12" x14ac:dyDescent="0.25">
      <c r="D223" s="9"/>
      <c r="E223" s="42"/>
    </row>
    <row r="224" spans="1:12" x14ac:dyDescent="0.25">
      <c r="A224" s="18" t="s">
        <v>128</v>
      </c>
      <c r="B224" s="2" t="s">
        <v>76</v>
      </c>
      <c r="C224" s="2"/>
      <c r="D224" s="43"/>
      <c r="E224" s="10"/>
      <c r="F224" s="2"/>
      <c r="G224" s="2"/>
      <c r="H224" s="2"/>
      <c r="I224" s="2"/>
      <c r="J224" s="2"/>
    </row>
    <row r="225" spans="2:5" ht="24" x14ac:dyDescent="0.25">
      <c r="B225" s="7" t="s">
        <v>3</v>
      </c>
      <c r="C225" s="20" t="s">
        <v>129</v>
      </c>
      <c r="D225" s="6" t="s">
        <v>84</v>
      </c>
      <c r="E225" s="19" t="s">
        <v>85</v>
      </c>
    </row>
    <row r="226" spans="2:5" ht="30" x14ac:dyDescent="0.25">
      <c r="B226" s="1" t="s">
        <v>77</v>
      </c>
      <c r="C226" s="9">
        <v>52</v>
      </c>
      <c r="D226" s="8">
        <v>17</v>
      </c>
      <c r="E226" s="9">
        <v>35</v>
      </c>
    </row>
    <row r="227" spans="2:5" ht="30" x14ac:dyDescent="0.25">
      <c r="B227" s="1" t="s">
        <v>78</v>
      </c>
      <c r="C227" s="9">
        <v>58</v>
      </c>
      <c r="D227" s="8">
        <v>18</v>
      </c>
      <c r="E227" s="9">
        <v>40</v>
      </c>
    </row>
    <row r="228" spans="2:5" ht="45" x14ac:dyDescent="0.25">
      <c r="B228" s="1" t="s">
        <v>79</v>
      </c>
      <c r="C228" s="9">
        <v>39</v>
      </c>
      <c r="D228" s="8">
        <v>15</v>
      </c>
      <c r="E228" s="9">
        <v>24</v>
      </c>
    </row>
    <row r="229" spans="2:5" ht="30" x14ac:dyDescent="0.25">
      <c r="B229" s="1" t="s">
        <v>80</v>
      </c>
      <c r="C229" s="9">
        <v>31</v>
      </c>
      <c r="D229" s="8">
        <v>9</v>
      </c>
      <c r="E229" s="9">
        <v>22</v>
      </c>
    </row>
    <row r="230" spans="2:5" ht="30" x14ac:dyDescent="0.25">
      <c r="B230" s="1" t="s">
        <v>81</v>
      </c>
      <c r="C230" s="9">
        <v>41</v>
      </c>
      <c r="D230" s="8">
        <v>13</v>
      </c>
      <c r="E230" s="9">
        <v>28</v>
      </c>
    </row>
    <row r="231" spans="2:5" ht="30" x14ac:dyDescent="0.25">
      <c r="B231" s="1" t="s">
        <v>82</v>
      </c>
      <c r="C231" s="9">
        <v>219</v>
      </c>
      <c r="D231" s="8">
        <v>75</v>
      </c>
      <c r="E231" s="9">
        <v>144</v>
      </c>
    </row>
    <row r="322" spans="3:3" x14ac:dyDescent="0.25">
      <c r="C322" s="9">
        <v>0</v>
      </c>
    </row>
    <row r="323" spans="3:3" x14ac:dyDescent="0.25">
      <c r="C323" s="9">
        <v>0</v>
      </c>
    </row>
    <row r="324" spans="3:3" x14ac:dyDescent="0.25">
      <c r="C324" s="9">
        <v>0</v>
      </c>
    </row>
    <row r="325" spans="3:3" x14ac:dyDescent="0.25">
      <c r="C325" s="9">
        <v>0</v>
      </c>
    </row>
    <row r="326" spans="3:3" x14ac:dyDescent="0.25">
      <c r="C326" s="9">
        <v>0</v>
      </c>
    </row>
    <row r="327" spans="3:3" x14ac:dyDescent="0.25">
      <c r="C327" s="9">
        <v>0</v>
      </c>
    </row>
    <row r="328" spans="3:3" x14ac:dyDescent="0.25">
      <c r="C328" s="9">
        <v>0</v>
      </c>
    </row>
    <row r="329" spans="3:3" x14ac:dyDescent="0.25">
      <c r="C329" s="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2:J2"/>
    <mergeCell ref="B210:K210"/>
    <mergeCell ref="B122:M1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Datos en bruto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¿Cómo gestionas tus hipoglucemias?</dc:title>
  <dc:creator>evenTwo</dc:creator>
  <cp:lastModifiedBy>miriam perez-sauquillo</cp:lastModifiedBy>
  <dcterms:created xsi:type="dcterms:W3CDTF">2016-02-22T18:16:37Z</dcterms:created>
  <dcterms:modified xsi:type="dcterms:W3CDTF">2016-03-01T15:58:40Z</dcterms:modified>
</cp:coreProperties>
</file>